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0" yWindow="0" windowWidth="19440" windowHeight="15480" tabRatio="500" activeTab="4"/>
  </bookViews>
  <sheets>
    <sheet name="Master Planning Sheet" sheetId="1" r:id="rId1"/>
    <sheet name="Beats" sheetId="3" r:id="rId2"/>
    <sheet name="Basic Story Data" sheetId="5" r:id="rId3"/>
    <sheet name="Scene Elements Check" sheetId="2" r:id="rId4"/>
    <sheet name="The Players" sheetId="6" r:id="rId5"/>
  </sheets>
  <definedNames>
    <definedName name="_xlnm.Print_Area" localSheetId="2">'Basic Story Data'!$A$1:$L$221</definedName>
    <definedName name="_xlnm.Print_Area" localSheetId="0">'Master Planning Sheet'!$A$1:$K$31</definedName>
    <definedName name="_xlnm.Print_Area" localSheetId="4">'The Players'!$A$1:$Q$334</definedName>
    <definedName name="_xlnm.Print_Titles" localSheetId="1">Beats!$1:$10</definedName>
    <definedName name="_xlnm.Print_Titles" localSheetId="3">'Scene Elements Check'!$1:$7</definedName>
    <definedName name="_xlnm.Print_Titles" localSheetId="4">'The Players'!$1:$4</definedName>
  </definedNames>
  <calcPr calcId="114210" fullCalcOnLoad="1"/>
</workbook>
</file>

<file path=xl/calcChain.xml><?xml version="1.0" encoding="utf-8"?>
<calcChain xmlns="http://schemas.openxmlformats.org/spreadsheetml/2006/main">
  <c r="B306" i="6"/>
  <c r="L302"/>
  <c r="B75"/>
  <c r="L71"/>
  <c r="B141"/>
  <c r="L137"/>
  <c r="B273"/>
  <c r="B207"/>
  <c r="L203"/>
  <c r="B174"/>
  <c r="L170"/>
  <c r="B240"/>
  <c r="L236"/>
  <c r="B108"/>
  <c r="L104"/>
  <c r="L269"/>
  <c r="B42"/>
  <c r="L38"/>
  <c r="B9"/>
  <c r="L5"/>
  <c r="M3" i="3"/>
  <c r="A3" i="5"/>
  <c r="AQ22"/>
  <c r="M16" i="3"/>
  <c r="L23"/>
  <c r="AR22" i="5"/>
  <c r="M23" i="3"/>
  <c r="Z5" i="2"/>
  <c r="B38"/>
  <c r="B39"/>
  <c r="B40"/>
  <c r="B41"/>
  <c r="B42"/>
  <c r="B43"/>
  <c r="B44"/>
  <c r="B45"/>
  <c r="B46"/>
  <c r="B47"/>
  <c r="B48"/>
  <c r="L20" i="3"/>
  <c r="B28" i="2"/>
  <c r="B29"/>
  <c r="B30"/>
  <c r="B31"/>
  <c r="B32"/>
  <c r="B33"/>
  <c r="B34"/>
  <c r="B35"/>
  <c r="B36"/>
  <c r="B37"/>
  <c r="L16" i="3"/>
  <c r="B18" i="2"/>
  <c r="B19"/>
  <c r="B20"/>
  <c r="B21"/>
  <c r="D3" i="5"/>
  <c r="G94"/>
  <c r="B117"/>
  <c r="B22" i="2"/>
  <c r="B23"/>
  <c r="B24"/>
  <c r="B25"/>
  <c r="B26"/>
  <c r="B27"/>
  <c r="AP22" i="5"/>
  <c r="M11" i="3"/>
  <c r="B17" i="2"/>
  <c r="B16"/>
  <c r="B15"/>
  <c r="B14"/>
  <c r="B13"/>
  <c r="B12"/>
  <c r="B11"/>
  <c r="B10"/>
  <c r="B9"/>
  <c r="B8"/>
  <c r="L11" i="3"/>
  <c r="B214" i="5"/>
  <c r="B207"/>
  <c r="B200"/>
  <c r="B193"/>
  <c r="B134"/>
  <c r="B152"/>
  <c r="B164"/>
  <c r="B158"/>
  <c r="A1157"/>
  <c r="DZ1157"/>
  <c r="EA1157"/>
  <c r="EB1157"/>
  <c r="EC1157"/>
  <c r="ED1157"/>
  <c r="EE1157"/>
  <c r="EF1157"/>
  <c r="EG1157"/>
  <c r="EH1157"/>
  <c r="EI1157"/>
  <c r="EJ1157"/>
  <c r="EK1157"/>
  <c r="EL1157"/>
  <c r="EM1157"/>
  <c r="EN1157"/>
  <c r="EO1157"/>
  <c r="EP1157"/>
  <c r="EQ1157"/>
  <c r="ER1157"/>
  <c r="ES1157"/>
  <c r="ET1157"/>
  <c r="EU1157"/>
  <c r="EV1157"/>
  <c r="EW1157"/>
  <c r="A1159"/>
  <c r="DZ1159"/>
  <c r="EA1159"/>
  <c r="EB1159"/>
  <c r="EC1159"/>
  <c r="ED1159"/>
  <c r="EE1159"/>
  <c r="EF1159"/>
  <c r="EG1159"/>
  <c r="EH1159"/>
  <c r="EI1159"/>
  <c r="EJ1159"/>
  <c r="EK1159"/>
  <c r="EL1159"/>
  <c r="EM1159"/>
  <c r="EN1159"/>
  <c r="EO1159"/>
  <c r="EP1159"/>
  <c r="EQ1159"/>
  <c r="ER1159"/>
  <c r="ES1159"/>
  <c r="ET1159"/>
  <c r="EU1159"/>
  <c r="EV1159"/>
  <c r="EW1159"/>
  <c r="A1161"/>
  <c r="DZ1161"/>
  <c r="EA1161"/>
  <c r="EB1161"/>
  <c r="EC1161"/>
  <c r="ED1161"/>
  <c r="EE1161"/>
  <c r="EF1161"/>
  <c r="EG1161"/>
  <c r="EH1161"/>
  <c r="EI1161"/>
  <c r="EJ1161"/>
  <c r="EK1161"/>
  <c r="EL1161"/>
  <c r="EM1161"/>
  <c r="EN1161"/>
  <c r="EO1161"/>
  <c r="EP1161"/>
  <c r="EQ1161"/>
  <c r="ER1161"/>
  <c r="ES1161"/>
  <c r="ET1161"/>
  <c r="EU1161"/>
  <c r="EV1161"/>
  <c r="EW1161"/>
  <c r="A1163"/>
  <c r="DZ1163"/>
  <c r="EA1163"/>
  <c r="EB1163"/>
  <c r="EC1163"/>
  <c r="ED1163"/>
  <c r="EE1163"/>
  <c r="EF1163"/>
  <c r="EG1163"/>
  <c r="EH1163"/>
  <c r="EI1163"/>
  <c r="EJ1163"/>
  <c r="EK1163"/>
  <c r="EL1163"/>
  <c r="EM1163"/>
  <c r="EN1163"/>
  <c r="EO1163"/>
  <c r="EP1163"/>
  <c r="EQ1163"/>
  <c r="ER1163"/>
  <c r="ES1163"/>
  <c r="ET1163"/>
  <c r="EU1163"/>
  <c r="EV1163"/>
  <c r="EW1163"/>
  <c r="A1165"/>
  <c r="DZ1165"/>
  <c r="EA1165"/>
  <c r="EB1165"/>
  <c r="EC1165"/>
  <c r="ED1165"/>
  <c r="EE1165"/>
  <c r="EF1165"/>
  <c r="EG1165"/>
  <c r="EH1165"/>
  <c r="EI1165"/>
  <c r="EJ1165"/>
  <c r="EK1165"/>
  <c r="EL1165"/>
  <c r="EM1165"/>
  <c r="EN1165"/>
  <c r="EO1165"/>
  <c r="EP1165"/>
  <c r="EQ1165"/>
  <c r="ER1165"/>
  <c r="ES1165"/>
  <c r="ET1165"/>
  <c r="EU1165"/>
  <c r="EV1165"/>
  <c r="EW1165"/>
  <c r="A1167"/>
  <c r="DZ1167"/>
  <c r="EA1167"/>
  <c r="EB1167"/>
  <c r="EC1167"/>
  <c r="ED1167"/>
  <c r="EE1167"/>
  <c r="EF1167"/>
  <c r="EG1167"/>
  <c r="EH1167"/>
  <c r="EI1167"/>
  <c r="EJ1167"/>
  <c r="EK1167"/>
  <c r="EL1167"/>
  <c r="EM1167"/>
  <c r="EN1167"/>
  <c r="EO1167"/>
  <c r="EP1167"/>
  <c r="EQ1167"/>
  <c r="ER1167"/>
  <c r="ES1167"/>
  <c r="ET1167"/>
  <c r="EU1167"/>
  <c r="EV1167"/>
  <c r="EW1167"/>
  <c r="A302" i="6"/>
  <c r="A269"/>
  <c r="A236"/>
  <c r="A203"/>
  <c r="H306"/>
  <c r="H273"/>
  <c r="H240"/>
  <c r="H207"/>
  <c r="C71"/>
  <c r="C104"/>
  <c r="C137"/>
  <c r="C170"/>
  <c r="C203"/>
  <c r="C269"/>
  <c r="C302"/>
  <c r="C236"/>
  <c r="U34" i="5"/>
  <c r="V34"/>
  <c r="D325" i="6"/>
  <c r="U32" i="5"/>
  <c r="V32"/>
  <c r="D292" i="6"/>
  <c r="U30" i="5"/>
  <c r="V30"/>
  <c r="D259" i="6"/>
  <c r="U28" i="5"/>
  <c r="V28"/>
  <c r="D226" i="6"/>
  <c r="S34" i="5"/>
  <c r="T34"/>
  <c r="D320" i="6"/>
  <c r="S32" i="5"/>
  <c r="T32"/>
  <c r="D287" i="6"/>
  <c r="S30" i="5"/>
  <c r="T30"/>
  <c r="D254" i="6"/>
  <c r="S28" i="5"/>
  <c r="T28"/>
  <c r="D221" i="6"/>
  <c r="Y34" i="5"/>
  <c r="Z34"/>
  <c r="D316" i="6"/>
  <c r="Y32" i="5"/>
  <c r="Z32"/>
  <c r="D283" i="6"/>
  <c r="Y30" i="5"/>
  <c r="Z30"/>
  <c r="D250" i="6"/>
  <c r="Y28" i="5"/>
  <c r="Z28"/>
  <c r="D217" i="6"/>
  <c r="W34" i="5"/>
  <c r="X34"/>
  <c r="D309" i="6"/>
  <c r="W32" i="5"/>
  <c r="X32"/>
  <c r="D276" i="6"/>
  <c r="W30" i="5"/>
  <c r="X30"/>
  <c r="D243" i="6"/>
  <c r="W28" i="5"/>
  <c r="X28"/>
  <c r="D210" i="6"/>
  <c r="B321"/>
  <c r="B288"/>
  <c r="B255"/>
  <c r="B222"/>
  <c r="Y23" i="5"/>
  <c r="Z23"/>
  <c r="D184" i="6"/>
  <c r="W23" i="5"/>
  <c r="X23"/>
  <c r="D177" i="6"/>
  <c r="Y21" i="5"/>
  <c r="Z21"/>
  <c r="D151" i="6"/>
  <c r="W21" i="5"/>
  <c r="X21"/>
  <c r="D144" i="6"/>
  <c r="Y19" i="5"/>
  <c r="Z19"/>
  <c r="D118" i="6"/>
  <c r="W19" i="5"/>
  <c r="X19"/>
  <c r="D111" i="6"/>
  <c r="Y17" i="5"/>
  <c r="Z17"/>
  <c r="D85" i="6"/>
  <c r="W17" i="5"/>
  <c r="X17"/>
  <c r="D78" i="6"/>
  <c r="Y15" i="5"/>
  <c r="Z15"/>
  <c r="D52" i="6"/>
  <c r="Y13" i="5"/>
  <c r="Z13"/>
  <c r="D19" i="6"/>
  <c r="W15" i="5"/>
  <c r="X15"/>
  <c r="D45" i="6"/>
  <c r="W13" i="5"/>
  <c r="X13"/>
  <c r="D12" i="6"/>
  <c r="S15" i="5"/>
  <c r="T15"/>
  <c r="U23"/>
  <c r="V23"/>
  <c r="D193" i="6"/>
  <c r="S23" i="5"/>
  <c r="T23"/>
  <c r="D188" i="6"/>
  <c r="U21" i="5"/>
  <c r="V21"/>
  <c r="D160" i="6"/>
  <c r="S21" i="5"/>
  <c r="T21"/>
  <c r="D155" i="6"/>
  <c r="U19" i="5"/>
  <c r="V19"/>
  <c r="D127" i="6"/>
  <c r="S19" i="5"/>
  <c r="T19"/>
  <c r="D122" i="6"/>
  <c r="S17" i="5"/>
  <c r="T17"/>
  <c r="D89" i="6"/>
  <c r="D56"/>
  <c r="U17" i="5"/>
  <c r="V17"/>
  <c r="D94" i="6"/>
  <c r="U15" i="5"/>
  <c r="V15"/>
  <c r="D61" i="6"/>
  <c r="U13" i="5"/>
  <c r="V13"/>
  <c r="D28" i="6"/>
  <c r="S13" i="5"/>
  <c r="T13"/>
  <c r="D23" i="6"/>
  <c r="H174"/>
  <c r="H141"/>
  <c r="H108"/>
  <c r="H75"/>
  <c r="H42"/>
  <c r="B189"/>
  <c r="B156"/>
  <c r="B123"/>
  <c r="B90"/>
  <c r="B57"/>
  <c r="B24"/>
  <c r="H9"/>
  <c r="B35" i="5"/>
  <c r="B303" i="6"/>
  <c r="B33" i="5"/>
  <c r="B270" i="6"/>
  <c r="B31" i="5"/>
  <c r="B237" i="6"/>
  <c r="B29" i="5"/>
  <c r="B204" i="6"/>
  <c r="B326"/>
  <c r="B317"/>
  <c r="B310"/>
  <c r="D306"/>
  <c r="B293"/>
  <c r="B284"/>
  <c r="B277"/>
  <c r="D273"/>
  <c r="B260"/>
  <c r="B251"/>
  <c r="B244"/>
  <c r="D240"/>
  <c r="B227"/>
  <c r="B218"/>
  <c r="B211"/>
  <c r="D207"/>
  <c r="B194"/>
  <c r="B185"/>
  <c r="B178"/>
  <c r="B161"/>
  <c r="B152"/>
  <c r="B145"/>
  <c r="B128"/>
  <c r="B119"/>
  <c r="B112"/>
  <c r="B95"/>
  <c r="B86"/>
  <c r="B79"/>
  <c r="B62"/>
  <c r="B53"/>
  <c r="B46"/>
  <c r="B29"/>
  <c r="B20"/>
  <c r="B13"/>
  <c r="B24" i="5"/>
  <c r="B171" i="6"/>
  <c r="B22" i="5"/>
  <c r="B138" i="6"/>
  <c r="B20" i="5"/>
  <c r="B105" i="6"/>
  <c r="B18" i="5"/>
  <c r="B72" i="6"/>
  <c r="B16" i="5"/>
  <c r="B39" i="6"/>
  <c r="B14" i="5"/>
  <c r="B6" i="6"/>
  <c r="A170"/>
  <c r="A137"/>
  <c r="A104"/>
  <c r="A71"/>
  <c r="A38"/>
  <c r="A5"/>
  <c r="D174"/>
  <c r="D141"/>
  <c r="D108"/>
  <c r="D75"/>
  <c r="D42"/>
  <c r="D9"/>
  <c r="D3"/>
  <c r="A3"/>
  <c r="L2"/>
  <c r="A2"/>
  <c r="A1"/>
  <c r="AU1157" i="5"/>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c r="DK1159"/>
  <c r="DL1159"/>
  <c r="DM1159"/>
  <c r="DN1159"/>
  <c r="DO1159"/>
  <c r="DP1159"/>
  <c r="DQ1159"/>
  <c r="DR1159"/>
  <c r="DS1159"/>
  <c r="DT1159"/>
  <c r="DU1159"/>
  <c r="DV1159"/>
  <c r="DW1159"/>
  <c r="DX1159"/>
  <c r="DY1159"/>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c r="DK1161"/>
  <c r="DL1161"/>
  <c r="DM1161"/>
  <c r="DN1161"/>
  <c r="DO1161"/>
  <c r="DP1161"/>
  <c r="DQ1161"/>
  <c r="DR1161"/>
  <c r="DS1161"/>
  <c r="DT1161"/>
  <c r="DU1161"/>
  <c r="DV1161"/>
  <c r="DW1161"/>
  <c r="DX1161"/>
  <c r="DY1161"/>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c r="DK1163"/>
  <c r="DL1163"/>
  <c r="DM1163"/>
  <c r="DN1163"/>
  <c r="DO1163"/>
  <c r="DP1163"/>
  <c r="DQ1163"/>
  <c r="DR1163"/>
  <c r="DS1163"/>
  <c r="DT1163"/>
  <c r="DU1163"/>
  <c r="DV1163"/>
  <c r="DW1163"/>
  <c r="DX1163"/>
  <c r="DY1163"/>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c r="DK1165"/>
  <c r="DL1165"/>
  <c r="DM1165"/>
  <c r="DN1165"/>
  <c r="DO1165"/>
  <c r="DP1165"/>
  <c r="DQ1165"/>
  <c r="DR1165"/>
  <c r="DS1165"/>
  <c r="DT1165"/>
  <c r="DU1165"/>
  <c r="DV1165"/>
  <c r="DW1165"/>
  <c r="DX1165"/>
  <c r="DY1165"/>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c r="DK1167"/>
  <c r="DL1167"/>
  <c r="DM1167"/>
  <c r="DN1167"/>
  <c r="DO1167"/>
  <c r="DP1167"/>
  <c r="DQ1167"/>
  <c r="DR1167"/>
  <c r="DS1167"/>
  <c r="DT1167"/>
  <c r="DU1167"/>
  <c r="DV1167"/>
  <c r="DW1167"/>
  <c r="DX1167"/>
  <c r="DY116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K1157"/>
  <c r="L1157"/>
  <c r="M1157"/>
  <c r="N1157"/>
  <c r="O1157"/>
  <c r="K1159"/>
  <c r="L1159"/>
  <c r="M1159"/>
  <c r="N1159"/>
  <c r="O1159"/>
  <c r="K1161"/>
  <c r="L1161"/>
  <c r="M1161"/>
  <c r="N1161"/>
  <c r="O1161"/>
  <c r="K1163"/>
  <c r="L1163"/>
  <c r="M1163"/>
  <c r="N1163"/>
  <c r="O1163"/>
  <c r="K1165"/>
  <c r="L1165"/>
  <c r="M1165"/>
  <c r="N1165"/>
  <c r="O1165"/>
  <c r="K1167"/>
  <c r="L1167"/>
  <c r="M1167"/>
  <c r="N1167"/>
  <c r="O1167"/>
  <c r="E1157"/>
  <c r="F1157"/>
  <c r="G1157"/>
  <c r="H1157"/>
  <c r="I1157"/>
  <c r="J1157"/>
  <c r="E1159"/>
  <c r="F1159"/>
  <c r="G1159"/>
  <c r="H1159"/>
  <c r="I1159"/>
  <c r="J1159"/>
  <c r="E1161"/>
  <c r="F1161"/>
  <c r="G1161"/>
  <c r="H1161"/>
  <c r="I1161"/>
  <c r="J1161"/>
  <c r="E1163"/>
  <c r="F1163"/>
  <c r="G1163"/>
  <c r="H1163"/>
  <c r="I1163"/>
  <c r="J1163"/>
  <c r="E1165"/>
  <c r="F1165"/>
  <c r="G1165"/>
  <c r="H1165"/>
  <c r="I1165"/>
  <c r="J1165"/>
  <c r="E1167"/>
  <c r="F1167"/>
  <c r="G1167"/>
  <c r="H1167"/>
  <c r="I1167"/>
  <c r="J1167"/>
  <c r="C1159"/>
  <c r="D1159"/>
  <c r="C1161"/>
  <c r="D1161"/>
  <c r="C1163"/>
  <c r="D1163"/>
  <c r="C1165"/>
  <c r="D1165"/>
  <c r="C1167"/>
  <c r="D1167"/>
  <c r="C1157"/>
  <c r="D1157"/>
  <c r="B1167"/>
  <c r="B1165"/>
  <c r="B1163"/>
  <c r="B1161"/>
  <c r="B1159"/>
  <c r="B1157"/>
  <c r="BR736"/>
  <c r="B146"/>
  <c r="B186"/>
  <c r="B179"/>
  <c r="B172"/>
  <c r="B140"/>
  <c r="B128"/>
  <c r="F94"/>
  <c r="L2"/>
  <c r="K7"/>
  <c r="B68"/>
  <c r="G7"/>
  <c r="B66"/>
  <c r="C7"/>
  <c r="B64"/>
  <c r="H10"/>
  <c r="K25"/>
  <c r="I25"/>
  <c r="K10"/>
  <c r="I10"/>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487"/>
  <c r="O488"/>
  <c r="O486"/>
  <c r="O106"/>
  <c r="O107"/>
  <c r="O108"/>
  <c r="O109"/>
  <c r="O110"/>
  <c r="O111"/>
  <c r="O112"/>
  <c r="O113"/>
  <c r="O114"/>
  <c r="O115"/>
  <c r="O116"/>
  <c r="O117"/>
  <c r="O118"/>
  <c r="O119"/>
  <c r="O120"/>
  <c r="O121"/>
  <c r="O122"/>
  <c r="O123"/>
  <c r="O124"/>
  <c r="O125"/>
  <c r="O126"/>
  <c r="O127"/>
  <c r="O128"/>
  <c r="O129"/>
  <c r="O132"/>
  <c r="O133"/>
  <c r="O140"/>
  <c r="O141"/>
  <c r="O144"/>
  <c r="O145"/>
  <c r="O152"/>
  <c r="O153"/>
  <c r="O156"/>
  <c r="O157"/>
  <c r="O158"/>
  <c r="O159"/>
  <c r="O162"/>
  <c r="O163"/>
  <c r="O164"/>
  <c r="O165"/>
  <c r="O168"/>
  <c r="O169"/>
  <c r="O170"/>
  <c r="O171"/>
  <c r="O172"/>
  <c r="O173"/>
  <c r="O177"/>
  <c r="O178"/>
  <c r="O179"/>
  <c r="O180"/>
  <c r="O184"/>
  <c r="O185"/>
  <c r="O186"/>
  <c r="O187"/>
  <c r="O191"/>
  <c r="O192"/>
  <c r="O207"/>
  <c r="O208"/>
  <c r="O212"/>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100"/>
  <c r="O101"/>
  <c r="O102"/>
  <c r="O103"/>
  <c r="O104"/>
  <c r="O105"/>
  <c r="O95"/>
  <c r="O96"/>
  <c r="O97"/>
  <c r="O98"/>
  <c r="O99"/>
  <c r="O94"/>
  <c r="C5"/>
  <c r="A11" i="1"/>
  <c r="A8"/>
  <c r="S11"/>
  <c r="A4" i="2"/>
  <c r="A1" i="3"/>
  <c r="A2" i="5"/>
  <c r="A1"/>
  <c r="A3" i="3"/>
  <c r="L3"/>
  <c r="S3" i="1"/>
  <c r="S4"/>
  <c r="S5"/>
  <c r="S6"/>
  <c r="S7"/>
  <c r="S8"/>
  <c r="S9"/>
  <c r="S10"/>
  <c r="S2"/>
  <c r="A9" i="3"/>
  <c r="A2"/>
  <c r="A5"/>
  <c r="C4" i="2"/>
  <c r="J25" i="3"/>
  <c r="J24"/>
  <c r="I25"/>
  <c r="H25"/>
  <c r="H24"/>
  <c r="G25"/>
  <c r="J22"/>
  <c r="I23"/>
  <c r="I24"/>
  <c r="H22"/>
  <c r="G23"/>
  <c r="G24"/>
  <c r="J20"/>
  <c r="I21"/>
  <c r="I22"/>
  <c r="H20"/>
  <c r="G21"/>
  <c r="G22"/>
  <c r="J18"/>
  <c r="I19"/>
  <c r="I20"/>
  <c r="H18"/>
  <c r="G19"/>
  <c r="G20"/>
  <c r="I17"/>
  <c r="I18"/>
  <c r="G17"/>
  <c r="G18"/>
  <c r="J15"/>
  <c r="I16"/>
  <c r="H15"/>
  <c r="G16"/>
  <c r="I14"/>
  <c r="I15"/>
  <c r="G14"/>
  <c r="G15"/>
  <c r="J13"/>
  <c r="H13"/>
  <c r="I12"/>
  <c r="G12"/>
  <c r="J11"/>
  <c r="H11"/>
  <c r="J29" i="1"/>
  <c r="J28"/>
  <c r="I29"/>
  <c r="H29"/>
  <c r="H28"/>
  <c r="G29"/>
  <c r="J26"/>
  <c r="I27"/>
  <c r="I28"/>
  <c r="H26"/>
  <c r="G27"/>
  <c r="G28"/>
  <c r="J24"/>
  <c r="I25"/>
  <c r="I26"/>
  <c r="H24"/>
  <c r="G25"/>
  <c r="G26"/>
  <c r="J22"/>
  <c r="I23"/>
  <c r="I24"/>
  <c r="H22"/>
  <c r="G23"/>
  <c r="G24"/>
  <c r="I21"/>
  <c r="I22"/>
  <c r="G21"/>
  <c r="G22"/>
  <c r="J19"/>
  <c r="I20"/>
  <c r="H19"/>
  <c r="G20"/>
  <c r="I18"/>
  <c r="I19"/>
  <c r="G18"/>
  <c r="G19"/>
  <c r="J17"/>
  <c r="H17"/>
  <c r="I16"/>
  <c r="G16"/>
  <c r="J15"/>
  <c r="H15"/>
</calcChain>
</file>

<file path=xl/comments1.xml><?xml version="1.0" encoding="utf-8"?>
<comments xmlns="http://schemas.openxmlformats.org/spreadsheetml/2006/main">
  <authors>
    <author>Tony Hooper</author>
  </authors>
  <commentList>
    <comment ref="H25" authorId="0">
      <text>
        <r>
          <rPr>
            <b/>
            <sz val="9"/>
            <color indexed="81"/>
            <rFont val="Tahoma"/>
            <charset val="1"/>
          </rPr>
          <t>Note that this number is for the direct opposition, manually input as not all these guys listed have to be working together.</t>
        </r>
        <r>
          <rPr>
            <sz val="9"/>
            <color indexed="81"/>
            <rFont val="Tahoma"/>
            <charset val="1"/>
          </rPr>
          <t xml:space="preserve">
</t>
        </r>
      </text>
    </comment>
    <comment ref="A28" authorId="0">
      <text>
        <r>
          <rPr>
            <b/>
            <sz val="9"/>
            <color indexed="81"/>
            <rFont val="Tahoma"/>
            <charset val="1"/>
          </rPr>
          <t>Only used for Antagonist</t>
        </r>
        <r>
          <rPr>
            <sz val="9"/>
            <color indexed="81"/>
            <rFont val="Tahoma"/>
            <charset val="1"/>
          </rPr>
          <t xml:space="preserve">
</t>
        </r>
      </text>
    </comment>
    <comment ref="A30" authorId="0">
      <text>
        <r>
          <rPr>
            <b/>
            <sz val="9"/>
            <color indexed="81"/>
            <rFont val="Tahoma"/>
            <charset val="1"/>
          </rPr>
          <t>Only used for Tempter. Skip if only minions</t>
        </r>
        <r>
          <rPr>
            <sz val="9"/>
            <color indexed="81"/>
            <rFont val="Tahoma"/>
            <charset val="1"/>
          </rPr>
          <t xml:space="preserve">
</t>
        </r>
      </text>
    </comment>
  </commentList>
</comments>
</file>

<file path=xl/comments2.xml><?xml version="1.0" encoding="utf-8"?>
<comments xmlns="http://schemas.openxmlformats.org/spreadsheetml/2006/main">
  <authors>
    <author>Tony Hooper</author>
  </authors>
  <commentList>
    <comment ref="A207" authorId="0">
      <text>
        <r>
          <rPr>
            <b/>
            <sz val="9"/>
            <color indexed="81"/>
            <rFont val="Tahoma"/>
            <charset val="1"/>
          </rPr>
          <t>Only used for Antagonist</t>
        </r>
        <r>
          <rPr>
            <sz val="9"/>
            <color indexed="81"/>
            <rFont val="Tahoma"/>
            <charset val="1"/>
          </rPr>
          <t xml:space="preserve">
</t>
        </r>
      </text>
    </comment>
    <comment ref="A240" authorId="0">
      <text>
        <r>
          <rPr>
            <b/>
            <sz val="9"/>
            <color indexed="81"/>
            <rFont val="Tahoma"/>
            <charset val="1"/>
          </rPr>
          <t>Only used for Tempter. Skip if only minions</t>
        </r>
        <r>
          <rPr>
            <sz val="9"/>
            <color indexed="81"/>
            <rFont val="Tahoma"/>
            <charset val="1"/>
          </rPr>
          <t xml:space="preserve">
</t>
        </r>
      </text>
    </comment>
  </commentList>
</comments>
</file>

<file path=xl/sharedStrings.xml><?xml version="1.0" encoding="utf-8"?>
<sst xmlns="http://schemas.openxmlformats.org/spreadsheetml/2006/main" count="7829" uniqueCount="3922">
  <si>
    <t>Bargain With Unholy Entities: If you need power or the means to gain it fast, you could always bargain with an evil god, demon, or similar entity to get what you want. Just remember a few key steps. Always make sure you have the payment for your powers up front. If the entity requests virgins, make sure they're still virgins. Finally, never sell your own soul. It may not seem important at the time, but it usually ends up biting you in the ass at the very worst possible time (and usually in the very worst possible way). Never, ever accept releasing the entity into the world as terms of payment, it's just as if not more dangerous than releasing the SEIAC considering the entity is both powerful and very wily. For this reason, never leave the summoning portal in a place where any fool might do so by accident. Remember: Evil Is Not a Toy, and while you may shoot people who have outlived their usefulness, these entities tend to eat them. Also, Do Not Taunt Cthulhu if there's any chance it might ever become free or take away your power. Plus, it's tacky. Be wary of entities that might have their own designs on the world (which — let's face it — is true of pretty much any powerful entity willing to cut a deal with a lowly mortal like you, whether they deign to inform you of this or not). They might take a Jackass Genie approach to your requests and end up screwing you over. Literal Genie entities can be problematic too; make sure to have a team of lawyers go through your wish before submitting it, to close every possible loophole that could prevent you from getting what you want.</t>
  </si>
  <si>
    <t>While launching all my forces at a 'defenseless' planet can be an effective means of conquering it, it can leave the inhabitants resorting to more '''drastic''' measures. Hence, if I am expanding my empire and come across a new inhabited planet, I will deploy small scale skirmishes to test the local defences, while simultaneously learning about the planet's culture and philosophies. I will also ensure that my navy is outfitted with defenses against potential weapons the natives may use against me.</t>
  </si>
  <si>
    <t>If the heroes command the power of the natural elements, I will devise an armor immune or resistant to those elements or be capable of absorbing the power for my own use. If said armor drains the power of the heroes in the process, even better. I will also ensure that I am the only one who can wear the armor, and that it won't selfdestruct if it absorbs an excess of energy.</t>
  </si>
  <si>
    <t>If my minions are convicted criminals or prisoners, I will not free them all simultaneously to take out the heroes. Instead, I will see if the job can't be done with a simple sniper, and if not I will release the prisoners one at a time from the least likely to attack me to the most likely.</t>
  </si>
  <si>
    <t>If I end up kidnapped by pirates who hold me to ransom, and the pirates end up kidnapping the hero(es) as well, I will work together with them to escape captivity. I will not at any point attack them, except in self defense, in order to keep up the pretense of the Enemy Mine. Once I am free, I will make an example of the pirates from the comfort of my Fortress of Doom, before I carry on with my evil plans.</t>
  </si>
  <si>
    <t>If I invite the hero to dinner, I will not attempt to kill them with poisoned food, drink or any other methods that could potentially be used against me. Instead, a trained (and loyal) sniper will have their crosshairs on the hero at all times; so if the need arises, they can be eliminated efficiently. After all, I invited the hero to dinner for a reason. If I wanted to kill them, they wouldn't have made the courtyard.</t>
  </si>
  <si>
    <t>If I serve a God in a realm with multiple Gods and multiple alignments, my efforts will go towards advancing my Lord's plans and goals. If this means aiding the other Gods with their insignificant problems, but an outcome from it could benefit my own interests, I will help them. Doubly so if the aid undermines another Gods agenda. It will also mean they owe me a favor, which can be very beneficial when my Lord enacts his plan.</t>
  </si>
  <si>
    <t>I will never require any teenager within the borders of my empire to choose a single faction to devote themselves to for the rest of their natural existence. Furthermore, since the risks always have a nasty tendency to outweigh the rewards (and it rarely ends well), there will not be any such factions in the first place. (Of course, there are other ways to find out what drives them.)</t>
  </si>
  <si>
    <t>I will always make sure my Legions of Terror have plentiful supplies of winter uniforms.</t>
  </si>
  <si>
    <t>Unless it is an absolute last resort, I will not hide out in my grandmother's basement. Eventually I'll have to go to the bathroom, and chances are the old bint will find out and rat me out to The Hero's pals.</t>
  </si>
  <si>
    <t>If I have a project to create a defense system that makes defending my invaded territory/colony easier, I will treat the workers well and give them their well-deserved occasional vacations, food and wages. This may cost more, but this will save me the even larger cost of being labeled as an evil tyrant and given a Historical Villain Upgrade in the future.</t>
  </si>
  <si>
    <t>My mooks will learn how to fight in large groups to further reduce the chance of being affected by the Conservation of Ninjutsu.</t>
  </si>
  <si>
    <t>My Legions of Terror will never wear name tags. What was it you said about tattoos again?</t>
  </si>
  <si>
    <t>I will imprison any Fanboys and Fangirls because they often cause problems.</t>
  </si>
  <si>
    <t>If I ever get into a debate with the hero, I will assume that the hero is a skilled debater and I should treat him as such. Avoid using fallacious arguments and do not be afraid to point out and explain the fallacy (especially Ad hominem and Poisoning the well fallacies).</t>
  </si>
  <si>
    <t>It might not even be a good idea to usurp the throne of my noble half-brother (see original Rule #3). If one of my trusted advisers or lieutenants suddenly informs me it’s a mad scheme… they can probably find far better uses for an iron mask. Besides, I might actually need his help later on.</t>
  </si>
  <si>
    <t>When punishing my minions, I will not kill them (with the expectation of a heel-face turn) or spam the agony beam as they tend to lower morale and cause Mistreatment-Induced Betrayals.</t>
  </si>
  <si>
    <t>Continuing Rule #2 if the heroes have a Team Pet that is small enough to crawl through the ventilation ducts I will add surveillance cameras in the ducts.</t>
  </si>
  <si>
    <t>Going Go-Karting with The Hero and other assorted cast is always a good idea. Morale is boosted if the Evil Overlord is seen doing something actually human and having fun for once.</t>
  </si>
  <si>
    <t>The plexiglass to be used for the visors on my soldiers’ helmets (see Rule #1) will be anti-scratch and anti-glare. Something called Crizal, perhaps?</t>
  </si>
  <si>
    <t>I will do my research and ensure that my opponent does not believe in an entity that grants him multiple lives. If so, I will find a way to get rid of his additional lives before facing him. After all, finding out only during a battle usually leads to unpleasant surprises and death.</t>
  </si>
  <si>
    <t>If I steal something of value from the hero, I won't upgrade it for my own personal use, eventually the hero will wind up taking it back, and he will have an upgraded item made with my resources.</t>
  </si>
  <si>
    <t>If the entire party of heroes has been captured and imprisoned, they will be locked up separately, their pet who could help them escape will be isolated, and the smartest guards (or at least ones with some common sense) will be assigned to watch them.</t>
  </si>
  <si>
    <t>I won't try to kill infants, especially that one prophesied to defeat me. I won't fall into the trap of trying to kill a kid who otherwise wouldn't be a threat until I make him one. Instead I will raise the child as my heir, and I'll fulfill the letter of the prophesy by having him beat me at a kid's game or sport.</t>
  </si>
  <si>
    <t>In the event that the hero enters my lair, I will disguise myself as a butler, have my butler disguised as me, and once he kills the butler, and has his moment of triumph, I will kill him with a simple shot to the back of the head.</t>
  </si>
  <si>
    <t>I will remember that my special forces who have never lost a battle, can still be defeated. Too many Evil Overlords have relied too heavily on them and are soon left with no elite warriors after the Hero eventually kills them.</t>
  </si>
  <si>
    <t>I will not underestimate an enemy army just because we have outnumbered them. They may still have a chance of prevailing.</t>
  </si>
  <si>
    <t>If I'm draining life energy from people, harvesting organs, or extracting bodily fluids from corpses, then I will make sure to do the grisly work in a clean environment out of sight. While it may be useful to have corpses laying around to instill an air of fear... I should at least be able to keep things neat and tidy when necessary.</t>
  </si>
  <si>
    <t>Guards will always carry a list with names and descriptions of people who are allowed entrance. Allowing in anyone who's not on the list will result in execution. Anyone who refuses to believe their names aren't on the list, and insists "there must be some kind of mistake", will be interrogated outside the premises.</t>
  </si>
  <si>
    <t>If I ever find myself in a situation where me and my enemy are standing at opposite ends of a room with guns aimed at each other, I will skip over the dialogue and just shoot him in the head before he causes any more trouble.</t>
  </si>
  <si>
    <t>If my demise is inevitable, and there's nothing I can do to save myself, I'll attempt to face death with dignity (or at least hide the shame). Nothing's more humiliating than revealing oneself to be a pathetic coward or a sore loser in their final moments.</t>
  </si>
  <si>
    <t>Although I will make backup plans for my possible death, I will not design this part of the plan to be a core element.</t>
  </si>
  <si>
    <t>I will have a staff of public servants who will behave as servants of the people; that is, be friendly and helpful. Also encourage idealistic people to work with the disadvantaged. Let them be known and liked among the population, so that they can hear any bit of gossip and learn ASAP whenever something unusual is happening. I would also encourage people talking in taverns and public places on all possible subjects, in front of public servants. This would save millions in local espionage salaries (and people engaged in such internal espionage tend to have an intimidated appearance which encourages people to shut up instead of babbling - which is what I want them to do). (This by the way is how all the German spies who parachuted in Ireland were caught within hours. Anyone who saw a stranger would mention it in the pub where the local cop was having a beer, so the authorities found out without having to pay any extra money - the cop paid for his own beer).</t>
  </si>
  <si>
    <t>If I can't replicate it, I can't fix it. If I can't fix it, I can't control it. If I can't control it, I will not use it.</t>
  </si>
  <si>
    <t>When designing my fortress/fort/castle, I will not choose a Gothic design on a mountaintop in brooding, dark stone with too many towers and the occasional eagle. And it won't be surrounded by lava. Instead, I will design it somewhat in the manner of Castle Floret: on a raised hill surrounded by a moat, with a big heavy drawbridge. Also, the castle will be designed for height rather than length, and I will place the prison/gaol/dungeons right at the top.</t>
  </si>
  <si>
    <t>If any of my towns/cities/forts, etc are to be outfitted for defense against armies, including big heavy walls, I will have them buttressed from both the outside and the inside, in order to prevent an inside job.</t>
  </si>
  <si>
    <t>I will not sexually harass the princess I've captured. When I am inevitably caught red handed by the hero, he'll just be that more pissed off because he hasn't got that far with her.</t>
  </si>
  <si>
    <t>When engaging in warfare with whatever army the hero has assembled, I will not attack his army directly, even when my army outnumbers his a million to one. It will almost always be defeated through luck, tactical brilliance on the hero's end, or incompetence in my own minions. Instead, I will target his ammunition dumps, food stores, fuel reserves, and medical supplies. Without these, he can't raise an army to fight me in the first place. Remember, amateurs study tactics; professionals study logistics.</t>
  </si>
  <si>
    <t>If I am a troper for this wiki, I will not take There Is No Such Thing as Notability for granted. Sure, the hero may never find a use for my fears and turn-ons, but why take that chance?</t>
  </si>
  <si>
    <t>If I am in charge of a nation/empire that shares its continent with many others, and I go to war with some of them, and I am the Overlord of my few countries, I will never, ever regard another nation as "useless" simply because they have no real army. Chances are, they're renowned for poisoning and assassins, and you can kill an enemy just as easily by poisoning him as you can by actual conflict.</t>
  </si>
  <si>
    <t>If I hear about any form of magical fruit/s that can give the eater a special power, I will not:</t>
  </si>
  <si>
    <t>My execution chamber will contain a variety of complex Rube Goldberg Death Traps, with a substantial time delay from the moment the switch is thrown until the eventual horrible death, from which a victim of sufficient ingenuity might conceivably escape. Needless to say, these will never be used on any prisoner I seriously want dead; those get a single pistol-bullet to the brain. The Rube Goldberg devices will be used on condemned-but-unimportant criminals on my realm-wide reality TV show, Who Wants to Live? It's always a good idea to give your subjects Bread and Circuses. Surviving contestants will be offered recruitment in the Assassination Regiment of my Legions of Terror, or a single pistol-bullet to the brain.</t>
  </si>
  <si>
    <t>I will not use any plan in which the final step is horribly complicated, e.g. "Align the 12 Stones of Power on the sacred altar then activate the medallion at the moment of total eclipse." Instead it will be more along the lines of "Push the button."</t>
  </si>
  <si>
    <t>I will make sure that my doomsday device is up to code and properly grounded.</t>
  </si>
  <si>
    <t>My vats of hazardous chemicals will be covered when not in use. Also, I will not construct walkways above them.</t>
  </si>
  <si>
    <t>If a group of henchmen fail miserably at a task, I will not berate them for incompetence then send the same group out to try the task again.</t>
  </si>
  <si>
    <t>After I capture the hero's superweapon, I will not immediately disband my legions and relax my guard because I believe whoever holds the weapon is unstoppable. After all, the hero held the weapon and I took it from him.</t>
  </si>
  <si>
    <t>I will not design my Main Control Room so that every workstation is facing away from the door.</t>
  </si>
  <si>
    <t>I will not ignore the messenger that stumbles in exhausted and obviously agitated until my personal grooming or current entertainment is finished. It might actually be important.</t>
  </si>
  <si>
    <t>I Owe You My Life: A character feels indebted to someone who saved their life.</t>
  </si>
  <si>
    <t>It Amused Me: A character who acts purely for their own entertainment.</t>
  </si>
  <si>
    <t>It Is Beyond Saving: A character or group of characters wants a society destroyed and/or abandoned under the impression that it is beyond saving.</t>
  </si>
  <si>
    <t>It's Personal: A character does something for a personal reason.</t>
  </si>
  <si>
    <t>I Want My Beloved to Be Happy: A character wants the person they love to be happy, even at the risk of their own happiness.</t>
  </si>
  <si>
    <t>"I Want" Song: Exposition of a character's motivation in the form of a song at the beginning of the story.</t>
  </si>
  <si>
    <t>I Want to Be a Real Man: A character wants to be masculine or prove his masculinity.</t>
  </si>
  <si>
    <t>I Will Find You: A character wants to find a lost or kidnapped loved one, whatever the cost.</t>
  </si>
  <si>
    <t>Loves Only Gold: A character is obsessed with a particular form of wealth and will do anything to obtain it.</t>
  </si>
  <si>
    <t>If our protagonists are visiting Commie Land or a Banana Republic, they will never run into the Secret Police. Why would they? You only need a police force if there is crime, and the country the heroes are in either has the lowest crime rate in the world or absolutely no crime at all. Any troublemaker just tends to "disappear" overnight; people who see their neighbors being taken away know it's best to look away and not guess why. As there are no criminals, there's no need for any kind of law court, judicial system, anti-torture laws or state prison either. Common in Dystopian fiction.</t>
  </si>
  <si>
    <t>Serial Killer</t>
  </si>
  <si>
    <t>Rather than having only one secret escape pod, which the hero can easily spot and follow, I'll simultaneously launch a few dozen decoys to throw him off track.</t>
  </si>
  <si>
    <t>Prison guards will have their own cantina featuring a wide variety of tasty treats that will deliver snacks to the guards while on duty. The guards will also be informed that accepting food or drink from any other source will result in execution.</t>
  </si>
  <si>
    <t>I will not employ robots as agents of destruction if there is any possible way that they can be re-programmed or if their battery packs are externally mounted and easily removable.</t>
  </si>
  <si>
    <t>Despite the delicious irony, I will not force two heroes to fight each other in the arena.</t>
  </si>
  <si>
    <t>All members of my Legions of Terror will have professionally tailored uniforms. If the hero knocks a soldier unconscious and steals the uniform, the poor fit will give him away.</t>
  </si>
  <si>
    <t>I will never place the key to a cell just out of a prisoner's reach.</t>
  </si>
  <si>
    <t>Honor is worth its weight in gold. A reputation for honor, on the other hand, might have some practical value. Therefore, I will never make a promise I might find it inconvenient to keep, except when breaking it is certain to result in the immediate death of all persons other than myself who know it was made.</t>
  </si>
  <si>
    <t>I will take acting lessons until I can perfect the role of a fawning, cringing, servile toady. My trusted lieutenant will be trained to strut around in black robes intoning things like "Seize them!" and "Evil will triumph!" in a booming, sepulchral voice. Thus if the hero is ever brought into my presence, my lieutenant and I will switch roles, just in case the hero has something up his sleeve despite being naked and shackled (they always do, you know). This will allow me to remain in the room and keep an eye on the situation while my lieutenant becomes the target of any possible attack. My lieutenant, just to keep him from getting above himself at that moment, will have a minibomb inserted into his heart, to which I will have the detonator in my pocket.</t>
  </si>
  <si>
    <t>My Legions of Terror will not march back and forth in front of my Fortress of Evil carrying long spears and wearing flashy, terrifying uniforms. That role will be filled by expendable security guards (or even more expendable actors) hired from a private agency. My Legions of Terror will wear practical camouflage fatigues and be trained to lurk out of sight until needed.</t>
  </si>
  <si>
    <t>If a incompetent subordinate fails me, I will not execute him; that would give his friends and relations a grudge to nurse. Instead I will transfer him to some functionary position with no important responsibilities and no prospect of advancement. He will still be of some use to me but his incompetence will no longer be any major hindrance to my schemes, and everyone will praise my mercy.</t>
  </si>
  <si>
    <t>However, if I meet The Hero in a place where neither of us can harm the other, e.g. the Spirit Realm, I will covertly tell my minions to go to their location and capture their physical body, while I distract them by talking about my beliefs/ how my day is going/ my Tragic Backstory. If any seeds of doubt can be sown into their mind, it will give me yet another advantage should things go pear-shaped.</t>
  </si>
  <si>
    <t>Blood Knight though I may be, I will not attempt to best the Hero in single combat just to prove that I'm superior. If I have him at my mercy, I'll just kill him. He can't prove he's superior to me if his head is at my feet.</t>
  </si>
  <si>
    <t>My Legion of Terror will be equal opportunity employer but all applicant Mooks will have to pass a competency and physical aptitude test and will be placed in positions fit for their results. However, all of them will be given health benefits for them and their families, including life insurance so that low ranking mooks will have an incentive to go on suicide missions.</t>
  </si>
  <si>
    <t>If I ever talk to the hero on the phone, I will not taunt him. Instead I will say that his dogged perseverance has given me new insight on the futility of my evil ways and that if he leaves me alone for a few months of quiet contemplation I will likely return to the path of righteousness. (Heroes are incredibly gullible in this regard.)</t>
  </si>
  <si>
    <t>If I decide to hold a double execution of the hero and an underling who failed or betrayed me, I will see to it that the hero is scheduled to go first.</t>
  </si>
  <si>
    <t>When arresting prisoners, my guards will not allow them to stop and grab a useless trinket of purely sentimental value.</t>
  </si>
  <si>
    <t>My dungeon will have its own qualified medical staff complete with bodyguards. That way if a prisoner becomes sick and his cellmate tells the guard it's an emergency, the guard will fetch a trauma team instead of opening up the cell for a look.</t>
  </si>
  <si>
    <t>My door mechanisms will be designed so that blasting the control panel on the outside seals the door and blasting the control panel on the inside opens the door, not vice versa.</t>
  </si>
  <si>
    <t>My dungeon cells will not be furnished with objects that contain reflective surfaces or anything that can be unravelled.</t>
  </si>
  <si>
    <t>If an attractive young couple enters my realm, I will carefully monitor their activities. If I find they are happy and affectionate, I will ignore them. However if circumstance have forced them together against their will and they spend all their time bickering and criticizing each other except during the intermittent occasions when they are saving each others' lives at which point there are hints of sexual tension, I will immediately order their execution.</t>
  </si>
  <si>
    <t>Any data file of crucial importance will be padded to 1.45MB in size.</t>
  </si>
  <si>
    <t>Finally, to keep my subjects permanently locked in a mindless trance, I will provide each of them with free unlimited Internet access.</t>
  </si>
  <si>
    <t>I will not order my trusted lieutenant to kill the infant who is destined to overthrow me — I'll do it myself.</t>
  </si>
  <si>
    <t>I will not waste time making my enemy's death look like an accident — I'm not accountable to anyone and my other enemies wouldn't believe it.</t>
  </si>
  <si>
    <t>I will make it clear that I do know the meaning of the word "mercy"; I simply choose not show them any.</t>
  </si>
  <si>
    <t>My undercover agents will not have tattoos identifying them as members of my organization, nor will they be required to wear military boots or adhere to any other dress codes.</t>
  </si>
  <si>
    <t>I will design all doomsday machines myself. If I must hire a Mad Scientist to assist me, I will make sure that he is sufficiently twisted to never regret his evil ways and seek to undo the damage he's caused. I will also make sure that he does not have an extremely beautiful and extremely impressionable daughter.</t>
  </si>
  <si>
    <t>If my supreme command center comes under attack, I will immediately flee to safety in my prepared escape pod and direct the defenses from there. I will not wait until the troops break into my inner sanctum to attempt this.</t>
  </si>
  <si>
    <t>Even though I don't really care because I plan on living forever, I will hire engineers who are able to build me a fortress sturdy enough that, if I am slain, it won't tumble to the ground for no good structural reason.</t>
  </si>
  <si>
    <t>Any and all magic and/or technology that can miraculously resurrect a secondary character who has given up his/her life through self sacrifice will be outlawed and destroyed.</t>
  </si>
  <si>
    <t>I will see to it that plucky young lads/lasses in strange clothes and with the accent of an outlander shall REGULARLY climb some monument in the main square of my capital and denounce me, claim to know the secret of my power, rally the masses to rebellion, etc. That way, the citizens will be jaded in case the real thing ever comes along.</t>
  </si>
  <si>
    <t>I will not employ devious schemes that involve the hero's party getting into my inner sanctum before the trap is sprung.</t>
  </si>
  <si>
    <t>I will offer oracles the choice of working exclusively for me or being executed.</t>
  </si>
  <si>
    <t>I will not rely entirely upon "totally reliable" spells that can be neutralized by relatively inconspicuous talismans.</t>
  </si>
  <si>
    <t>I will make the main entrance to my fortress standard-sized. While elaborate 60-foot high double-doors definitely impress the masses, they are hard to close quickly in an emergency.</t>
  </si>
  <si>
    <t>I will never accept a challenge from the hero.</t>
  </si>
  <si>
    <t>I will not engage an enemy single-handedly until all my soldiers are dead.</t>
  </si>
  <si>
    <t>If I capture the hero's starship, I will keep it in the landing bay with the ramp down, only a few token guards on duty and a ton of explosives set to go off as soon as it clears the blast-range.</t>
  </si>
  <si>
    <t>No matter how much I want revenge, I will never order an underling "Leave him. He's mine!"</t>
  </si>
  <si>
    <t>If I have equipment which performs an important function, it will not be activated by a lever that someone could trigger by accidentally falling on when fatally wounded.</t>
  </si>
  <si>
    <t>I will not attempt to kill the hero by placing a venomous creature in his room. It will just wind up accidentally killing one of my clumsy henchmen instead.</t>
  </si>
  <si>
    <t>Since nothing is more irritating than a hero defeating you with basic math skills, all of my personal weapons will be modified to fire one more shot than the standard issue.</t>
  </si>
  <si>
    <t>If I come into possession of an artifact which can only be used by the pure of heart, I will not attempt to use it regardless.</t>
  </si>
  <si>
    <t>The gun turrets on my fortress will not rotate enough so that they may direct fire inward or at each other.</t>
  </si>
  <si>
    <t>If I decide to hold a contest of skill open to the general public, contestants will be required to remove their hooded cloaks and shave their beards before entering.</t>
  </si>
  <si>
    <t>Prior to kidnapping an older male scientist and forcing him to work for me, I will investigate his offspring and make sure that he has neither a beautiful but naive daughter who is willing to risk anything to get him back, nor an estranged son who works in the same field but had a falling-out with his father many years ago.</t>
  </si>
  <si>
    <t>Should I actually decide to kill the hero in an elaborate escape-proof deathtrap room (water filling up, sand pouring down, walls converging, etc.) I will not leave him alone five to ten minutes prior to "imminent" death, but will instead (finding a vantage point or monitoring camera) stick around and enjoy watching my adversary's demise.</t>
  </si>
  <si>
    <t>I will never, I repeat NEVER, use an online list of "Evil Overlord Rules", "Advice for Villains" or any other such variation. A geeky Badass Normal will read it, realise that I'm using it and promptly inform the hero, allowing them to either know my plans in advance, or even worse consult a similar "Vows for Heroes" list and ensure I'm destroyed rather than severely weakened or sealed away.</t>
  </si>
  <si>
    <t>When I read Evil Overlord lists online, I will remember that not every piece of advice is a good one. Circumstance Savviness is even more important than Genre Savviness.</t>
  </si>
  <si>
    <t>Defensive systems can be fail-dead (like explode if defeated). Defensive systems MUST be fail-safe (at least for me: local explosion only and only when I'm sufficiently far away).</t>
  </si>
  <si>
    <t>If a trained monkey can do it, I will let said trained monkey do it so that my minions can do something more important.</t>
  </si>
  <si>
    <t>I will assume that all of my enemies are not left handed, and plan accordingly.</t>
  </si>
  <si>
    <t>I will find out where Doctor Doom orders his Doombots and stock up. You never know when you'll need a robot stand-in to take a missile or ten.</t>
  </si>
  <si>
    <t>If I find out about an evil being with power greater than my own, I will not attempt to take its power for myself. I will instead make sure the heroes find out about it, and I will do anything I can to help the heroes defeat my rival, short of actually joining the party. Then, when the heroes have defeated this being, the moment I can be sure the coast is clear, I will kill the heroes before they have a chance to recover, in the quickest manner possible. Once that's taken care of, if it is still possible to absorb the super being's power, and if I can be sure it won't take over my body, kill me, or drive me any more insane, I will do so.</t>
  </si>
  <si>
    <t>The front door of my fortress (or any other building I need guarded) will have three guards—one standing on each side, and one hiding within visible range whose sole job is to send out an alert if anything happens to the first two (or if they even just have to leave the post for something). Resources permitting, all doors worth guarding will have three guards.</t>
  </si>
  <si>
    <t>I will get one of my most loyal followers to disguise as an oracle of some sort and create (or modify, if need be) a prophecy regarding my downfall. Not only will it be a completely useless way to approach me, I'll know what the good guys will be attempting and can thus plan accordingly.</t>
  </si>
  <si>
    <t>I will hire an advisor whose sole job will be to criticize my plans and point out their flaws. I will listen to him.</t>
  </si>
  <si>
    <t>I will make my Doomsday Device look like a stuffed animal. Not only will nobody try to stop me from holding my stuffed bear, but should I be stopped it will be given to a hero's child, who will then hug it and cause The End of the World as We Know It.</t>
  </si>
  <si>
    <t>Before teaming up with a fellow villain to defeat our common enemy, I will first perform a background check. If said villain's ends are morally repugnant, or his means are idiotic, then I'll just sic the good guys on him.</t>
  </si>
  <si>
    <t>If I must team up with the heroes to defeat a greater threat, I won't attempt to backstab them during the battle. Instead, I will fake a change of heart and earn the trust of the good guys, in order to discover their secret weaknesses and destroy them from within.</t>
  </si>
  <si>
    <t>I will keep a pet dog, not a cat. Dogs are better for PR, more affectionate, and more easily trained to attack.</t>
  </si>
  <si>
    <t>I will do the whole "This Cannot Be!!" after the heroes have defeated my penultimate boss form. That way, when I sprout a wing or grow really long hair, they will be completely unprepared for my next attack.</t>
  </si>
  <si>
    <t>If the heroes have the ability to "save" their progress at specific points, I will assign a special force to find these points and destroy them.</t>
  </si>
  <si>
    <t>I will drive a car of the same make as the heroes. I will avoid traveling in any vehicle between two and thirty years old. In fact, I'll just consult with major Hollywood stuntmen about which type of car they LEAST like to work with, and get one of those.</t>
  </si>
  <si>
    <t>I will remember that Ominous Latin Chanting is never obsolete, no matter the setting or era.</t>
  </si>
  <si>
    <t>Instead of killing minions when they're so successful I don't have anything left for them to do, I will either give them some vacation time or come up with some busy work for them, and call on them again later. After all, I know these guys can get results, so why not keep 'em around a bit?</t>
  </si>
  <si>
    <t>If my Second-in-Command asks me: "Why don't you just kill everything?" then it's probably a good idea to start searching for a new Second-in-Command.</t>
  </si>
  <si>
    <t>Not only will I not build man-sized ventilation shafts, I will not build any ledges, back corridors, ladders, or anything else that serves no obvious structural, artistic, or architectural purpose, and seems solely to exist to give the heroes an (alternate) path.</t>
  </si>
  <si>
    <t>I will always send my Amazon Brigade to defeat male enemies. I will make sure they are Happily Married, to ensure they won't fall in love with them in the case they are defeated by them.</t>
  </si>
  <si>
    <t>All shipments will be viewed by someone with X-Ray Vision before being let in my base.</t>
  </si>
  <si>
    <t>Vampires will not be placed in positions of power. I can do quite well without all that Wangst, thank you very much. Also, minions who die if they go outside during the day are pretty useless.</t>
  </si>
  <si>
    <t>I will execute any vampires that are capable of sparkling on the spot, period. This is, after all, my kingdom, and I hate Twilight as much as everyone. After all, Even Evil Has Standards.</t>
  </si>
  <si>
    <t>I will investigate all vampires capable of wielding Solar-Powered weaponry.</t>
  </si>
  <si>
    <t>When I finally get around to building my fantasy dinosaur island, I will make sure that the electric fence/defense capabilities of the island are not solely in the hands of one computer built in the mid-nineties. Furthermore, an entire team of qualified engineers will be entrusted with keeping that system operational, rather than entrusting the whole project to a single overweight man prone to temptation.</t>
  </si>
  <si>
    <t>My minions will be well-fed, well-paid, and well-rested. A generous benefits package will garner loyalty, boost morale, and ensure that none of them become disgruntled minions.</t>
  </si>
  <si>
    <t>Any of my trap rooms that are a typical slow death type, such as closing walls with spikes, rising water, etc., will only appear to be slow for the first 10 seconds. Thereafter the process will speed up 100 fold.</t>
  </si>
  <si>
    <t>Any would-be messiahs who set foot in my realm who develop a popular following will be apprehended and provided a secluded life of comfort and leisure.</t>
  </si>
  <si>
    <t>When finally encountering the hero for our Climactic Battle, I will greet him as if he were an old dorm mate. This will surely confuse him.</t>
  </si>
  <si>
    <t>My robot army will not be big, slow-moving, and fashioned with inferior AI. Instead they will be built for speed, agility, and remotely controlled by my army of 15-year-old Korean Counter-Strike players.</t>
  </si>
  <si>
    <t>The halls of my Impenetrable Fortress/Craft will always be straight, and my guards will not be dispatched on winding patrols through the corridors. Rather they will be stationed, four at a time, back-to-back, at every intersection.</t>
  </si>
  <si>
    <t>Unseal The Evil In A Can: Why get a huge army or waste resources on building a doomsday device when you can just take an already-existing monster and set it loose on the world? You just can't top the Neglectful Precursors in the entity of doom department. Note 100% guaranteed to either turn on their liberator. Guile Corollary: Simply getting to the point where the evil could be unsealed is often enough to make some real demands on the forces of good. Hold an auction between various key players, and you can be set for life. CAN -  Get to the point where the evil could be unsealed, hold an auction between various key players, but set things up such that whoever eventually gets the can inadvertently unseals it. Wait until one side is crushed and the other weakened, then destroy those players who remain. Gloat to taste. However, make certain that the SEIAC is evil before attempting to unleash it; there's nothing more embarrassing than causing a Deus ex Machina by releasing the Crystal Dragon Jesus on the heroes' front lawn.</t>
  </si>
  <si>
    <t>Unseal Yourself From the Can: The good news is that you already have massive magical power. The bad news is that those annoying Precursors already sealed you up where you can't do anything fun with it. If you have underlings trying to free you, then give them any advice and assistance you can, but make sure to play down the fact that you'll likely eat their souls as soon as you're free. If you've managed to fool the heroes into unwittingly freeing you, then for badness' sake wait until you're well out of range of your old prison before revealing your true form. Guile Corollary: As counter-intuitive as it may feel, it may be worthwhile to treat your liberators well and not destroy them right away. After all, if they did enough research to uncover your existence and release you, they probably know about any weaknesses you may have or means of stuffing you back in your can.</t>
  </si>
  <si>
    <t>Symbolic - equality denied leading to loss and hopelessness</t>
  </si>
  <si>
    <t>Additional</t>
  </si>
  <si>
    <t>When building my evil Fortress'O'Doom, I will make sure that the room holding all my weapons and/or explosives is a) always locked, guarded and watched and b) not right next to or under my main room of doom.</t>
  </si>
  <si>
    <t>If the land around my fortress is populated by giant worms, mutant insects or rabid zombies, I will put all my troops through a strict training course on how to avoid or kill them in event of a breach.</t>
  </si>
  <si>
    <t>When I have all the tunnels rigged with mines, pit-traps or swinging blade traps, I will make sure to inform my troops of the fact that there in the tunnels there are mines, pit-traps and swinging blade traps.</t>
  </si>
  <si>
    <t>I will remember that Even Evil Has Loved Ones and plan accordingly. I will not give my minions any reason to resent me and will in fact encourage Minion Shipping so that if the hero kills one or more of them, there is always someone with a very good reason to want the hero dead. I will engage in Villainous Friendships with my minions and especially my Dragon and lieutenants. I will engage in Unholy Matrimony rather than use a harem. Being able to call upon the Power of Love and the Power of Friendship is nothing to sneeze at.</t>
  </si>
  <si>
    <t>Before engaging in my Reign of Terror as a Villain with Good Publicity, I will hire an Obviously Evil vizier/advisor/chancellor/prime minister who is also The Starscream and about as competent as the Trope Namer. I will put him ostensibly in charge of the most unsavory parts of my Empire without actually giving him any real authority. He will make an excellent fall guy and I will endeavour to allow the Hero to "free" me from the influence of my Evil Chancellor who has obviously been the cause of all this tragedy that has occurred behind my back.</t>
  </si>
  <si>
    <t>Once the Hero starts killing off large numbers of my Mooks, I will periodically hold mass memorial services for them with open caskets and grieving relatives for all the world to see. I will deliver an eulogy and shed a Single Tear for my slain comrades. This will paint me as A Father to His Men and the Hero as a Sociopathic Hero. I will also provide bursaries for the education of surviving dependants, medals to honor the fallen and gratituities to feed their surviving parents and widows. If there are any orphans (especially if both parents worked for me), I will raise them in an Orphanage of Love and see if I can convince some of them to become Tyke Bombs. I will use these in my elite guard and the Hero can explain to them why Daddy and Mommy had to die just for doing their jobs.</t>
  </si>
  <si>
    <t>If my Mooks are armed with deadly insta-death laser weaponry, I will design the guns to be so complicated that no person who isn't trained in the use of such a weapon can use them. That way, I can prevent my enemies from using the guns of my fallen Mooks in battle.</t>
  </si>
  <si>
    <t>If I hear the Hero's theme music, and it's not a Dark Reprise, I will not keep fighting. I will get the hell away, because the Narrative Gods have decided against me.</t>
  </si>
  <si>
    <t>I will not form a settlement atop a Hell Gate if the only way to appease said Hell Gate is to periodically force twins to murder each other. Someone will inevitably try to escape and send everything on a merry path to Hell.</t>
  </si>
  <si>
    <t>If for any insane reason, I plan to stage a dramatic appearance and defeat a Humongous Mecha, I will not spend months constantly perfecting the mecha before I send it out. This thing is supposed to be beatable, isn't it?</t>
  </si>
  <si>
    <t>Absolutely none of this applies if I am the "villain" of Civilization or Empire Earth. I can be as brutal as I want, and as long as I'm a competent leader who can keep my empire moderately happy I can be as brutal and genocidal as I see fit. NOTE: Only applies if I am facing enemies I would not normally see, for instance Americans as the leader of a tribe of Asians in the Stone Age..</t>
  </si>
  <si>
    <t>If I ever split my soul into multiple nearly-indestructible pieces to become unkillable, I will make one of those pieces a part of a deep space probe, one of them a random miscellaneous object of absolutely no significance, and one of them the gravestone of The Hero's parents (heroes are always orphans, right?).</t>
  </si>
  <si>
    <t>I will not pull the plug on a group of genetically-engineered super-soldiers just because the first one turned out smarter than I expected, especially if it means killing a batch that's already half-finished. The prototype likely won't appereciate me scrapping his bretheren just because I got cold feet, will inevitably find out (some idiot always talks), and could express his displeasure in some VERY counterproductive ways.]]</t>
  </si>
  <si>
    <t>If The Hero is ever dangling off the edge of some edifice over a pit of death or something similar, I will not waste time trying to stomp on his/her hands. I will shoot them. Better yet, I will shoot HIM.</t>
  </si>
  <si>
    <t>None of my Mooks will be wearing helmets in my presence. I will not hire a Mook that hides his/her face. Any Mook that refuses to take of their helmet will be shot immanently.</t>
  </si>
  <si>
    <t>If I find myself in the situation of Rule 154, I will let the Hero rescue me. But then I will consider Rule 68 before following up according to Rule 154.</t>
  </si>
  <si>
    <t>Unseal Yourself From the Can: The good news is that you already have massive magical power. The bad news is that those annoying Precursors already sealed you up where you can't do anything fun with it. If you have underlings trying to free you, then give them any advice and assistance you can, but make sure to play down the fact that you'll likely eat their souls as soon as you're free. If you've managed to fool the heroes into unwittingly freeing you, then for badness' sake wait until you're well out of range of your old prison before revealing your true form. Corollary tactic: Lead the summoner to (mistaken) information that makes it seem they can compel your obedience, then play along once released until they or you have properly destroyed the Can. For extra fun, make the hero believe that if they get a hold of your leash they could also command you.</t>
  </si>
  <si>
    <t>Buy It All: Favored tactic of the evil Mega Corp. and Corrupt Corporate Executive. Become the supplier of every conceivable good, or one excessively valuable one (even water counts), and you can become rich beyond imagination. Corollary tactic: Make your own super addictive drug, videogame, or commodity if all the standard ones are taken. That'll show em! Oh, and just remember: don't get high on your own supply. It never helps.</t>
  </si>
  <si>
    <t>Give The Hero A Bad Rep And Replace Him; those lambs who cheered him on will turn to Gullible Lemmings soon enough. This is tricky to pull off, since most forget to dispose of the hero thoroughly post replacement. Corollary tactic: Make an Evil Knockoff of the hero. This tactic has numerous drawbacks and limitations and is not to be treated as anything more than an asset for various reasons, but as part of a bigger plot it can be very effective.</t>
  </si>
  <si>
    <t>Mass Hypnosis: Use a Mind-Control Device, add in a bit of Fake Memories, remove The Evils of Free Will, and voila! The world is your oyster, and no one remembers it ever being otherwise.</t>
  </si>
  <si>
    <t>Start A Religion of Evil: It gets you mooks, money, adoring fans and a harem! Corollary: Become a God by harnessing their faith and prayers.</t>
  </si>
  <si>
    <t>Replace The Big Good: Take Fake King to the extreme by killing and then impersonating the supreme leader of the forces of goodness. You'll not only have all the resources you'll ever need to Take Over the World, but you've also effectively rendered your opposition inert. Corollary tactic: Replace the BIG Big Good. Why settle for ruling the world, when you can destroy all the Cosmic Keystones and just remake the whole thing in your own image?</t>
  </si>
  <si>
    <t>Computer programmer</t>
  </si>
  <si>
    <t>Police officer</t>
  </si>
  <si>
    <t>Computer repair person</t>
  </si>
  <si>
    <t>Politician</t>
  </si>
  <si>
    <t>King</t>
  </si>
  <si>
    <t>conductor</t>
  </si>
  <si>
    <t>Pool maintenance person</t>
  </si>
  <si>
    <t>Kitchen drudge</t>
  </si>
  <si>
    <t>Conservationist</t>
  </si>
  <si>
    <t>Pop star</t>
  </si>
  <si>
    <t>Knight</t>
  </si>
  <si>
    <t>Construction worker</t>
  </si>
  <si>
    <t>Porter</t>
  </si>
  <si>
    <t>Laborer</t>
  </si>
  <si>
    <t>Consumer columnist. </t>
  </si>
  <si>
    <t>Postal delivery worker</t>
  </si>
  <si>
    <t>Lady</t>
  </si>
  <si>
    <t>Contract analyst </t>
  </si>
  <si>
    <t>Preacher</t>
  </si>
  <si>
    <t>Lady in Waiting</t>
  </si>
  <si>
    <t>Preloader for long haul trucks</t>
  </si>
  <si>
    <t>Copywriter</t>
  </si>
  <si>
    <t>Preschool dance teacher</t>
  </si>
  <si>
    <t>Leader Occupation (Fallout Supplement)</t>
  </si>
  <si>
    <t>Coroner</t>
  </si>
  <si>
    <t>Preschool teacher</t>
  </si>
  <si>
    <t>Leatherworker</t>
  </si>
  <si>
    <t>Costume designer</t>
  </si>
  <si>
    <t>Priest</t>
  </si>
  <si>
    <t>Councillor</t>
  </si>
  <si>
    <t>Printer</t>
  </si>
  <si>
    <t>Linguist</t>
  </si>
  <si>
    <t>Counsellor</t>
  </si>
  <si>
    <t>printer</t>
  </si>
  <si>
    <t>Counselor in the Juvenile Detention Center</t>
  </si>
  <si>
    <t>Printers</t>
  </si>
  <si>
    <t>Longbowman</t>
  </si>
  <si>
    <t>Courier</t>
  </si>
  <si>
    <t>Prison guard</t>
  </si>
  <si>
    <t>Longshoreman</t>
  </si>
  <si>
    <t>Couture cat collar maker sold through Internet boutique</t>
  </si>
  <si>
    <t>Prison officer</t>
  </si>
  <si>
    <t>Lord</t>
  </si>
  <si>
    <t>Crab shaker/crab cooker</t>
  </si>
  <si>
    <t>Private investigator</t>
  </si>
  <si>
    <t>Lumberjack</t>
  </si>
  <si>
    <t>Craftsperson</t>
  </si>
  <si>
    <t>Probation officer</t>
  </si>
  <si>
    <t>Maidservant</t>
  </si>
  <si>
    <t>Crane driver</t>
  </si>
  <si>
    <t>Producer</t>
  </si>
  <si>
    <t>Majordomo</t>
  </si>
  <si>
    <t>Professional genealogist</t>
  </si>
  <si>
    <t>Man at Arms</t>
  </si>
  <si>
    <t>Crematorium worker</t>
  </si>
  <si>
    <t>Professor</t>
  </si>
  <si>
    <t>Martial Instructor</t>
  </si>
  <si>
    <t>Proofreader</t>
  </si>
  <si>
    <t>Mason</t>
  </si>
  <si>
    <t>Croupier</t>
  </si>
  <si>
    <t>Property developer</t>
  </si>
  <si>
    <t>Masseur</t>
  </si>
  <si>
    <t>Crown prosecutor</t>
  </si>
  <si>
    <t>Prostitute</t>
  </si>
  <si>
    <t>Mayor</t>
  </si>
  <si>
    <t>Curator</t>
  </si>
  <si>
    <t>Psychiatric nurse</t>
  </si>
  <si>
    <t>Mercer</t>
  </si>
  <si>
    <t>Custom hat embroidery business owner</t>
  </si>
  <si>
    <t>Psychiatrist</t>
  </si>
  <si>
    <t>Merchant</t>
  </si>
  <si>
    <t>Custom racing bicycles designer and airbrusher. </t>
  </si>
  <si>
    <t>Psychic</t>
  </si>
  <si>
    <t>Customs officer</t>
  </si>
  <si>
    <t>Psychic, fraudster</t>
  </si>
  <si>
    <t>Merchant Guard</t>
  </si>
  <si>
    <t>Cytogenetic technologist </t>
  </si>
  <si>
    <t>Psychologist</t>
  </si>
  <si>
    <t>Messenger</t>
  </si>
  <si>
    <t>Dairy farmer</t>
  </si>
  <si>
    <t>Dam operator</t>
  </si>
  <si>
    <t>Public radio producer</t>
  </si>
  <si>
    <t>Publican</t>
  </si>
  <si>
    <t>Miller</t>
  </si>
  <si>
    <t>dancer</t>
  </si>
  <si>
    <t>Publisher</t>
  </si>
  <si>
    <t>Data analyst</t>
  </si>
  <si>
    <t>Quality control inspector for commercial construction</t>
  </si>
  <si>
    <t>Data processor</t>
  </si>
  <si>
    <t>Racing driver</t>
  </si>
  <si>
    <t>Minstrel</t>
  </si>
  <si>
    <t>debater</t>
  </si>
  <si>
    <t>Radio presenter</t>
  </si>
  <si>
    <t>Monk</t>
  </si>
  <si>
    <t>Debt collector</t>
  </si>
  <si>
    <t>Ranch hand, </t>
  </si>
  <si>
    <t>Decorator</t>
  </si>
  <si>
    <t>Real estate agenT</t>
  </si>
  <si>
    <t>Mourner</t>
  </si>
  <si>
    <t>Deli worker</t>
  </si>
  <si>
    <t>Real estate management.</t>
  </si>
  <si>
    <t>Delivery driver</t>
  </si>
  <si>
    <t>Receptionist</t>
  </si>
  <si>
    <t>Necromancer</t>
  </si>
  <si>
    <t>Dental assistant</t>
  </si>
  <si>
    <t>Receptionist at a naturopathic (or any) clinic</t>
  </si>
  <si>
    <t>Noble</t>
  </si>
  <si>
    <t>Dental hygienist</t>
  </si>
  <si>
    <t>Recycling equipment engineer.</t>
  </si>
  <si>
    <t>Dental nurse</t>
  </si>
  <si>
    <t>Refuse collector</t>
  </si>
  <si>
    <t>Dental office practice manager</t>
  </si>
  <si>
    <t>Religious</t>
  </si>
  <si>
    <t>Dentist</t>
  </si>
  <si>
    <t>Reporter</t>
  </si>
  <si>
    <t>Old-clothes seller</t>
  </si>
  <si>
    <t>Designer</t>
  </si>
  <si>
    <t>Outcast</t>
  </si>
  <si>
    <t>Development work for an art and history museum</t>
  </si>
  <si>
    <t>Research assistant</t>
  </si>
  <si>
    <t>Page</t>
  </si>
  <si>
    <t>Dialysis technician</t>
  </si>
  <si>
    <t>Researcher</t>
  </si>
  <si>
    <t>Painter</t>
  </si>
  <si>
    <t>Dietary aide at a nursing home,</t>
  </si>
  <si>
    <t>Retired</t>
  </si>
  <si>
    <t>Pariah</t>
  </si>
  <si>
    <t>Dietician</t>
  </si>
  <si>
    <t>Retired radio on-air personality. </t>
  </si>
  <si>
    <t>Pastry cook</t>
  </si>
  <si>
    <t>Road crew supervisor</t>
  </si>
  <si>
    <t>Peasant</t>
  </si>
  <si>
    <t>Road sweeper</t>
  </si>
  <si>
    <t>Perfumer</t>
  </si>
  <si>
    <t>Director</t>
  </si>
  <si>
    <t>Roofer</t>
  </si>
  <si>
    <t>Philosopher</t>
  </si>
  <si>
    <t>director</t>
  </si>
  <si>
    <t>Physician</t>
  </si>
  <si>
    <t>Director of study abroad program</t>
  </si>
  <si>
    <t>Rural Worker</t>
  </si>
  <si>
    <t>Pigkeeper</t>
  </si>
  <si>
    <t>Disc jockey</t>
  </si>
  <si>
    <t>Sailor</t>
  </si>
  <si>
    <t>Pilgrim</t>
  </si>
  <si>
    <t>Dishwasher</t>
  </si>
  <si>
    <t>Salesperson</t>
  </si>
  <si>
    <t>Pirate</t>
  </si>
  <si>
    <t>Sand pit owner/operator</t>
  </si>
  <si>
    <t>DMV clerk</t>
  </si>
  <si>
    <t>Sandblaster</t>
  </si>
  <si>
    <t>Potter</t>
  </si>
  <si>
    <t>Scaffolder</t>
  </si>
  <si>
    <t>Priest/ess</t>
  </si>
  <si>
    <t>Doctor, skin cancer specialist</t>
  </si>
  <si>
    <t>Scavenger</t>
  </si>
  <si>
    <t>Prince/ss</t>
  </si>
  <si>
    <t>Dog breeder/trainer</t>
  </si>
  <si>
    <t>School crossing warden</t>
  </si>
  <si>
    <t>Privateer</t>
  </si>
  <si>
    <t>Dog walker</t>
  </si>
  <si>
    <t>School meals supervisor</t>
  </si>
  <si>
    <t>Domestic staff</t>
  </si>
  <si>
    <t>School secretary</t>
  </si>
  <si>
    <t>Prophet</t>
  </si>
  <si>
    <t>Doorman</t>
  </si>
  <si>
    <t>Scientist</t>
  </si>
  <si>
    <t>Drafting work for architecture firms</t>
  </si>
  <si>
    <t>Scientists that work on lab animals</t>
  </si>
  <si>
    <t>Dressmaker</t>
  </si>
  <si>
    <t>Sculptor</t>
  </si>
  <si>
    <t>Pursemaker</t>
  </si>
  <si>
    <t>sculptor</t>
  </si>
  <si>
    <t>Queen</t>
  </si>
  <si>
    <t>Driving instructor</t>
  </si>
  <si>
    <t>Seamstress</t>
  </si>
  <si>
    <t>Raider Occupation (Fallout Supplement)</t>
  </si>
  <si>
    <t>Drug dealer</t>
  </si>
  <si>
    <t>Secretary</t>
  </si>
  <si>
    <t>Ranger</t>
  </si>
  <si>
    <t>Economist</t>
  </si>
  <si>
    <t>Security guard</t>
  </si>
  <si>
    <t>Ranger Apprentice</t>
  </si>
  <si>
    <t>Editor</t>
  </si>
  <si>
    <t>Security officer</t>
  </si>
  <si>
    <t>Ratcatcher</t>
  </si>
  <si>
    <t>Egg farm worker</t>
  </si>
  <si>
    <t>Senior Theatre materials publisher </t>
  </si>
  <si>
    <t>Reeve</t>
  </si>
  <si>
    <t>Electrician</t>
  </si>
  <si>
    <t>Shadow Scholar</t>
  </si>
  <si>
    <t>Shelving assembler (assembling and disassembling shelves in a warehouse as stock changed)</t>
  </si>
  <si>
    <t>Ronin</t>
  </si>
  <si>
    <t>EMT</t>
  </si>
  <si>
    <t>Ship builder</t>
  </si>
  <si>
    <t>Engineer</t>
  </si>
  <si>
    <t>Shoe store employee</t>
  </si>
  <si>
    <t>Ropemaker</t>
  </si>
  <si>
    <t>Shoemaker</t>
  </si>
  <si>
    <t>Royal Adviser</t>
  </si>
  <si>
    <t>ESL teacher</t>
  </si>
  <si>
    <t>Shop assistant</t>
  </si>
  <si>
    <t>Ruffian</t>
  </si>
  <si>
    <t>Estate agent</t>
  </si>
  <si>
    <t xml:space="preserve">The communist menace. The Red Scare allows any of the presumably First World heroes to suddenly have counterparts in the (Communist) Second World or (non-aligned) Third World. The Red Scare can produce all manner of reasonably honorable characters that are nevertheless rivals of the heroes or antagonists simply because of geopolitics. Likewise, the Red Scare can include elements that are meant to invoke the fear of the Cold War as well. A General Ripper character is often seen in this situation, usually on the American side but occasionally amongst the Soviets too. Expect the technically inaccurate descriptor "Russians" to be used a lot. </t>
  </si>
  <si>
    <t>Regularly Scheduled Evil</t>
  </si>
  <si>
    <t>Become Evil Overlord, Savior Of The World: Plant your minions amongst all those squabbling little nations, and manipulate them into going to war. Start enough political machinations to really screw up the world, and let everything go to hell while making sure none of it can be traced back to you. Then, once the dung has really hit the ventilation unit, step forward in the role of the benevolent unifier, forging peace with all the warring factions and supplying goods from your pre-prepared storage bunkers to sate the suffering masses. The beauty of this plan is that history will regard you as a hero and everyone will bow down you you out of loyalty and gratitude instead of fear, which is such a chore to keep cultivating on a regular basis.</t>
  </si>
  <si>
    <t>Invasion From Tomorrow: Go back a few generations to when your modern weapons are no longer merely formidable but completely unstoppable. Want to crush the Roman Empire beneath your heels? Park an aircraft carrier offshore and start bombing. If from Twenty Minutes into the Future just bring a ray gun and a deflector shield, and waltz straight through 20000 centurions. For extra Timey-Wimey Mind Screw cred, try conquering the world using an army sent back to the present from the Bad Future where you already won! Just be sure to guard your time machine carefully if you don't want all your progress to vanish in a Puff of Logic.</t>
  </si>
  <si>
    <t>Reverse Time Capsule: Send a package of useful future technology or info of future events to your past self or ancestor. Naturally this is only useful if the recipient is already of a world-conquering mindset. Take note that it is vitally important that anything sent back in time also contains an explicit waring about strangers with suspicious knowledge or behavior inappropriate for the current time period, due to the persistent likelihood of do-gooders with Ripple Effect-Proof Memory.</t>
  </si>
  <si>
    <t>My retirement plan will have enough challenges to keep me occupied. Too many accomplished villains grow bored with victory, and go back to fighting battles they've already won out of nostalgia.</t>
  </si>
  <si>
    <t>I will make sure that I have one person in my evil council whose job it is to argue against anything suggested. He will not be punished for disagreeing with me, so as long as he has reasonable arguments.</t>
  </si>
  <si>
    <t>Before I curse anyone, I'll make sure it isn't broken by true love's kiss or something easy like that. I'll either use one that can't be broken or, better yet, one that can only be broken by having me willingly kiss them.</t>
  </si>
  <si>
    <t>If I must use mind control, I'll ensure only I can remove it of my own free will, and that killing me will cause all the affected to die horribly.</t>
  </si>
  <si>
    <t>If I brainwash someone into becoming my sleeper agent who forwards my evil plans without their knowledge, I will not have the brainwashing wear off when my sleeper agent finishes the last task I gave them. They'll simply return to an initial state where more instructions can be provided.</t>
  </si>
  <si>
    <t>If I capture and brainwash one of the heroes, I will not send them back to their companions with instructions to lead them into a trap, or backstab them. Instead, I will seize the opportunity to order my new slave to turn around, then execute them.</t>
  </si>
  <si>
    <t>I'll never outlaw smiling, hugs, flowers, or "being nice". I might not like any of that stuff, but ruling a whole country of assholes and people forced to be assholes will just make everyone annoyed and miserable, cause rampant crime and vandalism, and lower property values.</t>
  </si>
  <si>
    <t>Professional butt kissers will not be promoted, as they only give animosity to other henchmen. Butt kissing will only be used as a tie breaker if the butt kisser is as loyal, intelligent, and effective a leader as the other candidate.</t>
  </si>
  <si>
    <t>I will consider novel methods of disposal f one or more of my enemies are vampires or similar creatures, . Sunlight and silver are fine, but I doubt medieval peasants ever had the chance to test vampiric response to disintegrators.</t>
  </si>
  <si>
    <t>My jail cells will be sealed by thick reinforced metal bars, not energy fields that can be deactivated by pulling the plug. If I do have access to energy field cells, I'll just make sure they have metal bars as a backup containment method. Energy fields are harder for a hero with Super Strength, Voluntary Shapeshifting, or other miscellaneous abilities to get through.</t>
  </si>
  <si>
    <t>If three heroes have been making my life hell at the same time, showing three different personas and sets of powers, I will check the timing exactly to see if its possible for a single organism to have done it all, to prevent any rather depressing reveals.</t>
  </si>
  <si>
    <t>Any jewelry of power will be fitted with a homing mechanism. Such objects are difficult to come by, and the last thing I need is for it to be lost for centuries in a secluded pond or worse—in the cracks of my couch.</t>
  </si>
  <si>
    <t>I will not do a shoddy job erasing the hero's memory and attempt to trick him into thinking he is my partner.</t>
  </si>
  <si>
    <t>Upon capturing the hero, I will immediately declare a "Take your daughter to work day" to have a significant number of human shields on hand.</t>
  </si>
  <si>
    <t>I will not discontinue searches immediately after the hero has been captured. The searches will continue until I am satisfied that he did in fact travel alone.</t>
  </si>
  <si>
    <t>I will not offer a bounty for the hero's capture. Henchmen have a pesky tendency to fight each other over these rewards.</t>
  </si>
  <si>
    <t>I will use a Restraining Bolt on all my subordinates.</t>
  </si>
  <si>
    <t>I will not have hobbies. They will only be used against me by my disloyal subordinates.</t>
  </si>
  <si>
    <t>Self-preservation will always come before the plan, if I fail and everything starts to come down around me, I will not let pride get the better of me and go down with the ship or commit suicide, I'll drop what I'm doing and escape immediately.</t>
  </si>
  <si>
    <t>I will never underestimate the advantages of good intel and high power sniper rifles. It may not be chivalrous or fair to shoot the hero in the back from miles away but I am more likely to succeed this way. If it does not work I will carry on trying at random intervals.</t>
  </si>
  <si>
    <t>I will never, ever create technology that can bypass all security and lay bare the secrets of everyone, and drive the users insane so they can be controlled more easily. That shit not only gets you nowhere, it usually ends with rebellions and your creations being used against you.</t>
  </si>
  <si>
    <t>I will endeavor to use reason to combat enemy tactics. For example, if a book must be banned because it is enemy propaganda, I will explain why to the public and point out passages that directly oppose the empire's values, or explain the possible consequences of people reading the novel.</t>
  </si>
  <si>
    <t>I will give all possible military aid to allied nations, so that the hero will have trouble finding allies there who oppose me.</t>
  </si>
  <si>
    <t>If I must kill someone and I know that the public will inevitably hear about it, I will explain why I did it and why it was unavoidable, placing emphasis on any treason, rebellion, or other detrimental aspects of the victim's life.</t>
  </si>
  <si>
    <t>I will not live in my fortress, instead, I will hide in my grandmother's basement and have my fortress presided over by a robotic replica of someone I hate. This robot will do all the dirty work and, with luck, get killed by the heroes while I am safe to watch them hack it up.</t>
  </si>
  <si>
    <t>If I have the ability to teleport anywhere, at will, I will wait until the hero is asleep, and then teleport to right beside him and kill him.</t>
  </si>
  <si>
    <t>My lair in turn will be warded against both screening and teleport. If possible, the screening ward will project realistic but entirely false images to distant observers and the teleport ward will dispel the buffs on all intruders before shunting them into a suitable death trap.</t>
  </si>
  <si>
    <t>If I capture two of the hero's closest companions and force him to choose which one to save, I will not actually show him his two companions. Instead, I will disguise two of my henchmen as the hero's choices, so that when he inevitably saves them both, he'll be killed by the two henchmen he just "saved".</t>
  </si>
  <si>
    <t>If I employ a team of Muggle laborers to build some device that, unbeknownst to them, is crucial to my plans, I will have a reasonable idea of how fast I can expect them to work. If the foreman tells me it is impossible to finish within the specified time frame, I will listen and adjust my plans accordingly. Having him killed will not make the work go any faster, and suspicious deaths will only attract the heroes to come investigate.</t>
  </si>
  <si>
    <t>A hero entered the realm bitter and alone. He met a love interest. She's beautiful. She's smart. She becomes his everything. She is his reason to fight you. If I ever capture both, for fucks sake, DO NOT TOUCH HER IN FRONT OF THE HERO! Cuckolding a hero never works, and only has one possible outcome. Love, jealousy, revenge, and hatred make a very explosive mix.</t>
  </si>
  <si>
    <t>When taking over the world I will leave it to licensed professionals when using a Laser of Death, Doom, and Destruction. There are good reasons why I hired all those scientists to build my big, dangerous, and complex weapon. Mostly because it is big, it is dangerous, and it is complex.</t>
  </si>
  <si>
    <t>If the heroes have the power to undo some of my plans, I will just do them over and over again. It will keep them busy, and it will be a nice way to pass the time.</t>
  </si>
  <si>
    <t>If the hero begs me to stop my Evil Plan before it's too late, then I will listen to him and seriously consider the merits of his offer. Sure, Taking Over The World would be nice, but he might know something I don't.</t>
  </si>
  <si>
    <t>I will not make a Deal with the Devil. Ever. If I ever am in the position where Satan approaches me with an offer I think sounds good, then I will carefully review the chain of events which led me to that situation.</t>
  </si>
  <si>
    <t>If I am the Devil or otherwise a mystical creature who likes screwing people over with deals, I'll let someone insignificant "win" once in a blue moon. Maybe I'll pretend to lose, or maybe it'll just be a straight out "honest" exchange. Then I'll make certain that word of this incident gets out. Why? Because it works for casinos and lotteries. Far more souls will be willing to risk it than if every deal I ever make goes sour.</t>
  </si>
  <si>
    <t>I will make sure that I'm Dangerously Genre Savvy. Though if I'm reading or using this list, I already am. In addition, I will make sure that I don't take everything at face value, but actually think about this list and how it applies. Some of the things on here are not genre savvy, but I am genre savvy enough to catch them. I will also watch for it in my minions. The ones who aren't are more likely to be incompetent, but the ones who are, are most likely looking to take my place.</t>
  </si>
  <si>
    <t>If I am immortal, then I have absolutely no excuse for not learning martial arts, sword fighting and how to properly aim a gun</t>
  </si>
  <si>
    <t>All minions will be taught how to deal with Bare Fisted Monks with reliance on Kung Fu, Karate, or similar. A good ol' fashioned grab-and-slam is unusually effective against them.</t>
  </si>
  <si>
    <t>I will not maintain Medieval Stasis when I come to power; I will encourage the march forward with technology. I will research Psychic Powers, Functional Magic, and Ki Attacks to surprise any heroes with. Let's see them cope with an unexpected Genre Shift from High School Drama to Dungeon Punk!</t>
  </si>
  <si>
    <t>I will not wield any gun or sword in any combination as my primary weapon. My primary weapon will always be land mines. The gun/sword is a backup.</t>
  </si>
  <si>
    <t>I'll watch out for any fake heroes, if someone threatening my regime dies quickly enough that I say "That was too easy", I'm probably right. I'll investigate the family ties related to the person I just killed, and deduce which one will most likely grow up to be the revenge-seeking hero.</t>
  </si>
  <si>
    <t>I'll also watch out for any sidekicks, if my spies reveal the leader of the band of heroes coming for me doesn't have a reason for wanting my death besides my generic villainy, I'll direct my resources away from him to the others and try to find out who the real hero or chosen one among them is.</t>
  </si>
  <si>
    <t>I will always assume that my evil plans can fail at any given point, whether it be anywhere from before it begins to moments before its completion, and plan accordingly. Also, I will keep Murphy's law in mind.</t>
  </si>
  <si>
    <t>If I hear about a prophecy or prophecies that state that a child will be born in a certain place with a birthmark or some other sign who will bring about my downfall, I will not immediately send troops to kill the child and its entire family. Instead, I will wait until the child is about five, while keeping it under surveillance, and then have it kidnapped and killed. Once this is done, I will bury the body in a careful location so the body does not get eaten by wild beasts, resurrected by the good guys or wash up on some foreign shore. And for everyone's sake, I will make sure that the child is actually dead, instead if just stabbing it once or suffocating it. Bullets are very helpful, especially fifty-fold.</t>
  </si>
  <si>
    <t>If some extremely important and powerful foreigners come into my land/s, I will not threaten to take them hostage in my capital while I find and kill the person they were after, ZAKATH. Especially if the person they were after is my enemy too. Instead, I will give them help with their quest, and ship them out of my lands ASAP. After all, "power" is only good when I have it.</t>
  </si>
  <si>
    <t>If I am aspiring to take over the world, or at least the known world, and I am informed that there is/are a person/s that can stop me if I do so, I will not kill the person who told me this and send out my entire force to kill the person/s. Instead, I will make sure that they cannot know about my plans and/or conquests until it is too late to stop me.</t>
  </si>
  <si>
    <t>If my Mad Scientist creates a new model of mech or robot armor I will have a mook use the new model and have him fight my strongest and most trusted lieutenant in the next most recent model. If my lieutenant wins I shall order the scientist to improve the new model and I shall destroy the model my lieutenant was using.</t>
  </si>
  <si>
    <t>Should I have the hero tied, disarmed and at my mercy, I will not untie him, give him back his weapon, and engage him in a duel just to prove my superiority. I will instead simply chop his head off.</t>
  </si>
  <si>
    <t>If I have a fit of temporary insanity and order the hero's execution in a forced brawl against several wild beasts instead of just shooting him, I will immediately have him shot if he overcomes the beasts.</t>
  </si>
  <si>
    <t>I don't care how cool it sounds. I will always have my gun cocked before going after the hero.</t>
  </si>
  <si>
    <t>After reading every item of the Evil Overlord List until they are etched into my memory, I will erase all traces of said lists, track down all parties who contributed to the list and eliminate them. I will then wear a mask of stupidity and track down any aspiring Evil Overlords and if I deem them dumb enough to fall for my facade, but competent enough to achieve a measure of success and pose a threat to mankind, recruit them to be a part of MY Legion of Terror, while playing the role of THEIR minion. During this time, I will scout any prospective heroes and arrange it so that all heroes and Overlords-in-Training meet up for a death match and eliminate each other for me. I will not waste any time in letting survivors catch their breath, executing them on the spot. I will bring guns, dagger, dirks, swords and shuriken to every encounter, have all weapons doused in poison and use any means at my disposal to ensure an advantage over allies and foes alike. After the dust settles, I will have my personal band play my theme song as I am declared Evilest of Evil Overlords.</t>
  </si>
  <si>
    <t>I will never, I repeat, NEVER, stop and make idle conversation, small talk, chit chat, gossip, etc. with the hero should I come across him. Should our paths cross, I will shoot him, stab him, poison him, choke him, drown him, decapitate him, flay and mutilate him, burn him, chop him up and use any and all supernatural powers I have to all around erase his existence from behind and ask questions later. Should we meet face to face, and he/she is destined to stop me and kick my ass (be it in that order or no), I will avoid one-on-one confrontation and instead send all of my forces at him at once and then follow the above procedure while he/she is distracted or wounded or both.</t>
  </si>
  <si>
    <t>I will not have captives of one sex guarded by members of the opposite sex.</t>
  </si>
  <si>
    <t>Family Honor: A character wants to live up to their family name, and bring credit to their family.</t>
  </si>
  <si>
    <t>Food as Bribe: Some people will do anything for food.</t>
  </si>
  <si>
    <t>For Great Justice: Good guys fight so that Justice Will Prevail.</t>
  </si>
  <si>
    <t>For Happiness: A character wants to spread joy and cheer.</t>
  </si>
  <si>
    <t>For Science!: A character wants to make scientific discoveries with no real practical purposes.</t>
  </si>
  <si>
    <t>For the Evulz: Bad guys do evil because they love evil.</t>
  </si>
  <si>
    <t>For the Funnyz: A character makes a joke, usually against their own self-interest, because they love jokes.</t>
  </si>
  <si>
    <t>The Four Loves: A character searches for love, in any form.</t>
  </si>
  <si>
    <t>Freudian Excuse: Something in a villain's past causes them to act the way they do, often parental abuse.</t>
  </si>
  <si>
    <t>Glory Seeker: A character wants other people to consider him/her to be a Badass.</t>
  </si>
  <si>
    <t>Goal in Life: A character's main motivation through life.</t>
  </si>
  <si>
    <t>Gotta Catch Them All: A character wants to pursue a collection.</t>
  </si>
  <si>
    <t>Hidden Agenda Villain: They have a motive, but we're not sure what it is.</t>
  </si>
  <si>
    <t>Home Sweet Home: A character is just trying to settle things so they can stay home.</t>
  </si>
  <si>
    <t>Honor Before Reason: A character only wants to do the right thing above all else.</t>
  </si>
  <si>
    <t>Humble Goal: A character wants to do or have something that happens to be simple.</t>
  </si>
  <si>
    <t>I Just Want to Be Badass: A character wants to be strong.</t>
  </si>
  <si>
    <t>I Just Want to Be Beautiful: A character wants to remain or become beautiful.</t>
  </si>
  <si>
    <t>I Just Want to Be Free: A character wants freedom from some sort of bondage.</t>
  </si>
  <si>
    <t>I Just Want to Be Normal: A character living an abnormal life wants to live a life without excitement.</t>
  </si>
  <si>
    <t>I Just Want to Be Special: A character living a mundane life wants to be more exciting.</t>
  </si>
  <si>
    <t>I Just Want to Be You: A character wants to be literally the person they envy.</t>
  </si>
  <si>
    <t>I Just Want to Have Friends: A character or a person who wants friends.</t>
  </si>
  <si>
    <t>In Harm's Way: Characters want excitement and danger in their lives.</t>
  </si>
  <si>
    <t>Inspirational Insult</t>
  </si>
  <si>
    <t>MacGuffin: It doesn't matter what it does, but all the characters want it.</t>
  </si>
  <si>
    <t>Motivated By Fear: Fear is a powerful motivator.</t>
  </si>
  <si>
    <t>Motivation on a Stick</t>
  </si>
  <si>
    <t>Motive Decay: A character has a great motivation, but forgets it eventually.</t>
  </si>
  <si>
    <t>The Dark Side Will Make You Forget: A character who uses evil means to accomplish a good goal loses sight of the goal over time.</t>
  </si>
  <si>
    <t>Never Be Hurt Again: A character seeks to ensure that no one will ever hurt or take advantage of them again, usually by becoming a Badass.</t>
  </si>
  <si>
    <t>New Year's Resolution: A character tries to use the promise of a New Year to create motivation.</t>
  </si>
  <si>
    <t>Not in This for Your Revolution: A character is involved in an admirable pursuit for un-heroic reasons. Not necessarily evil, just not heroic.</t>
  </si>
  <si>
    <t>Only in It for the Money: A Sub-Trope of the above, in which the un-heroic motivation is specifically wealth.</t>
  </si>
  <si>
    <t>Pinocchio Syndrome: A character wants to be human, or to regain their humanity.</t>
  </si>
  <si>
    <t>The Power of Friendship: A character is motivated by his friends.</t>
  </si>
  <si>
    <t>The Power of Hate: A character desires what's worst for others.</t>
  </si>
  <si>
    <t>The Power of Love: A character desires good.</t>
  </si>
  <si>
    <t>Pursue the Dream Job: A character desires a specific job and follows his heart.</t>
  </si>
  <si>
    <t>Rage Against the Heavens: A character wants the gods to pay for what they've done.</t>
  </si>
  <si>
    <t>Revenge: A character wants another character to pay for what he's done.</t>
  </si>
  <si>
    <t>Restart the World: A character wants to destroy the world and start over.</t>
  </si>
  <si>
    <t>Rich Boredom: A character wants to need to do something.</t>
  </si>
  <si>
    <t>Screw Destiny: Characters want to go against a prophecy and prove it wrong.</t>
  </si>
  <si>
    <t>Seeks Another's Resurrection: One character seeks to resurrect another character who has died.</t>
  </si>
  <si>
    <t>Seven Deadly Sins - Greed: Characters just want more.</t>
  </si>
  <si>
    <t>Seven Deadly Sins - Lust: Characters just want sex.</t>
  </si>
  <si>
    <t>Seven Deadly Sins - Envy: Characters want what other people have.</t>
  </si>
  <si>
    <t>Seven Deadly Sins - Pride: Characters value themselves and want to feel as if they're worth something.</t>
  </si>
  <si>
    <t>Seven Deadly Sins - Sloth: Characters just want to do nothing.</t>
  </si>
  <si>
    <t>Seven Deadly Sins - Wrath: Characters just want you to suffer.</t>
  </si>
  <si>
    <t>Gluttony: Characters just want to consume.</t>
  </si>
  <si>
    <t>Survivor Guilt: A character doesn't want anyone else to die in their stead.</t>
  </si>
  <si>
    <t>There's No Place Like Home: A character wants to go home again.</t>
  </si>
  <si>
    <t>To Create a Playground for Evil: A character wants to make the world a more evil place.</t>
  </si>
  <si>
    <t>They Called Me Mad!: A character is motivated by the mockery he's received in the past.</t>
  </si>
  <si>
    <t>Tragic Dream: The character is motivated by the desire for something they can never have.</t>
  </si>
  <si>
    <t>Trapped in Villainy: A villain only performs villainous acts because, if they dont, they'll die.</t>
  </si>
  <si>
    <t>Undying Loyalty : A character is motivated by desire to help someone or something they care about.</t>
  </si>
  <si>
    <t>Utopia Justifies the Means: Characters, usually bad guys, who wish to create a better world but will go to extreme lengths to achieve it.</t>
  </si>
  <si>
    <t>"Well Done, Son!" Guy/"Well Done, Dad" Guy: A character wants someone to acknowledge them.</t>
  </si>
  <si>
    <t>Well-Intentioned Extremist: A character has noble goals, but goes about achieving them ruthlessly.</t>
  </si>
  <si>
    <t>Working for a Body Upgrade: Characters want their boss to repair or improve their physique/looks/abilities.</t>
  </si>
  <si>
    <t>Sex</t>
  </si>
  <si>
    <t>Male</t>
  </si>
  <si>
    <t>Female</t>
  </si>
  <si>
    <t>Other</t>
  </si>
  <si>
    <t>So there is some cosmic being locked away so that it cannot interfere with the outside world. Some sort of powerful being... Good, evil, or neither, it doesn't matter. But this time, they didn't lock away the being in a magical jar of some sort. Rather, they somehow managed to bind the thing into the body of a person. A person who may, or may not, be aware that they are carrying around some dangerous being within. Unleashing the cosmic being usually results in the "can" either dying or being subsumed into it, or killing the "can" results in the destruction of the being. Can cause a Battle in the Center of the Mind. Occasionally results in a Superpowered Evil Side, for the evil, neutral and Knight Templar examples. Reincarnation may be involved.</t>
  </si>
  <si>
    <t>Secret Police</t>
  </si>
  <si>
    <t>If I must have computer systems with publicly available terminals, the maps they display of my complex will have a room clearly marked as the Main Control Room. That room will be the Execution Chamber. The actual main control room will be marked as Sewage Overflow Containment.</t>
  </si>
  <si>
    <t>My security keypad will actually be a fingerprint scanner. Anyone who watches someone press a sequence of buttons or dusts the pad for fingerprints then subsequently tries to enter by repeating that sequence will trigger the alarm system.</t>
  </si>
  <si>
    <t>No matter how many shorts we have in the system, my guards will be instructed to treat every surveillance camera malfunction as a full-scale emergency.</t>
  </si>
  <si>
    <t>I will spare someone who saved my life sometime in the past. This is only reasonable as it encourages others to do so. However, the offer is good one time only. If they want me to spare them again, they'd better save my life again.</t>
  </si>
  <si>
    <t>All midwives will be banned from the realm. All babies will be delivered at state-approved hospitals. Orphans will be placed in foster-homes, not abandoned in the woods to be raised by creatures of the wild.</t>
  </si>
  <si>
    <t>When my guards split up to search for intruders, they will always travel in groups of at least two. They will be trained so that if one of them disappears mysteriously while on patrol, the other will immediately initiate an alert and call for backup, instead of quizzically peering around a corner.</t>
  </si>
  <si>
    <t>If I decide to test a lieutenant's loyalty and see if he/she should be made a trusted lieutenant, I will have a crack squad of marksmen standing by in case the answer is no.</t>
  </si>
  <si>
    <t>If all the heroes are standing together around a strange device and begin to taunt me, I will pull out a conventional weapon instead of using my unstoppable superweapon on them.</t>
  </si>
  <si>
    <t>I will not agree to let the heroes go free if they win a rigged contest, even though my advisors assure me it is impossible for them to win.</t>
  </si>
  <si>
    <t>When I create a multimedia presentation of my plan designed so that my five-year-old advisor can easily understand the details, I will not label the disk "Project Overlord" and leave it lying on top of my desk.</t>
  </si>
  <si>
    <t>I will instruct my Legions of Terror to attack the hero en masse, instead of standing around waiting while members break off and attack one or two at a time.</t>
  </si>
  <si>
    <t>If the hero runs up to my roof, I will not run up after him and struggle with him in an attempt to push him over the edge. I will also not engage him at the edge of a cliff. (In the middle of a rope-bridge over a river of molten lava is not even worth considering.)</t>
  </si>
  <si>
    <t>If I have a fit of temporary insanity and decide to give the hero the chance to reject a job as my trusted lieutenant, I will retain enough sanity to wait until my current trusted lieutenant is out of earshot before making the offer.</t>
  </si>
  <si>
    <t>I will not tell my Legions of Terror "And he must be taken alive!" The command will be "And try to take him alive if it is reasonably practical."</t>
  </si>
  <si>
    <t>If my doomsday device happens to come with a reverse switch, as soon as it has been employed it will be melted down and made into limited-edition commemorative coins.</t>
  </si>
  <si>
    <t>If my weakest troops fail to eliminate a hero, I will send out my best troops instead of wasting time with progressively stronger ones as he gets closer and closer to my fortress.</t>
  </si>
  <si>
    <t>If I am fighting with the hero atop a moving platform, have disarmed him, and am about to finish him off and he glances behind me and drops flat, I too will drop flat instead of quizzically turning around to find out what he saw.</t>
  </si>
  <si>
    <t>I will not shoot at any of my enemies if they are standing in front of the crucial support beam to a heavy, dangerous, unbalanced structure.</t>
  </si>
  <si>
    <t>If I'm eating dinner with the hero, put poison in his goblet, then have to leave the table for any reason, I will order new drinks for both of us instead of trying to decide whether or not to switch with him.</t>
  </si>
  <si>
    <t>A sadist is someone that enjoys the suffering of others. This is the kind of character that takes pleasure in inflicting Cold-Blooded Torture and psychological abuse. Whether it's physical or psychological, a sadist will take pleasure in making or seeing others suffer. Sometimes a sadist has a Lack of Empathy that stops that from feeling any guilt from the suffering they cause. However, that is not a prequisite. Most do indeed feel bad about their actions; they just enjoy it too much to stop. The word sadism itself originates from the Marquis de Sade, who was the author (and practitioner) of some rather sadistic works. A sadist is anyone who seeks not only to harm another person, but to control or dominate them.</t>
  </si>
  <si>
    <t>Sadist Teacher</t>
  </si>
  <si>
    <t>Resolution</t>
  </si>
  <si>
    <t>Journey</t>
  </si>
  <si>
    <t xml:space="preserve"> Internal Conflict?</t>
  </si>
  <si>
    <t>External Conflict?</t>
  </si>
  <si>
    <t xml:space="preserve">How: </t>
  </si>
  <si>
    <t xml:space="preserve">At first it seems to have no scruples whatsoever, the doctrine it preaches condones acts of unprecedented brutality. They stand on the brink of ending civilization as we know it, and all because their God says so. They look like a Religion of Evil. They even act like a Religion of Evil. But somehow, they just aren't a Religion of Evil. They aren't taking over the world because their religion says that taking over the world just isn't the right thing to do. Nor are they overtly evil; oh sure, they perform acts of unthinkable depravity in the name of their God, but they aren’t just doing it For the Evulz... they actually have a well-thought out and defensible reason for doing what they do. Sometimes, in fact, morality plays absolutely no role at all in their ideology. </t>
  </si>
  <si>
    <t>Scary Dogmatic Aliens</t>
  </si>
  <si>
    <t>Aliens come from another planet. Their entire culture, history, and even biology could be radically different from that of us Earth-folk. It should not be surprising if they are so different that we can't comprehend them at all. Fortunately, though, it turns out that aliens are really just humans with some bits glued on. Same with their ideology: they're just a thinly veiled stand-in for whoever the public is politically afraid of at the moment, or whoever in Earth history the writers want to anvilize the viewers about. Basically, this is a Planet of Hats where the "hat" is some feared human ideology.</t>
  </si>
  <si>
    <t>Scary Scarecrows</t>
  </si>
  <si>
    <t xml:space="preserve">Scarecrows are scary. There's no doubt about it. The fact that they look like corpses propped up, or the vaguely Christ-like looks, or the fact that they're meant to be human but don't look very human at all. A jack o'lantern head usually makes a great varnish for that "evil smile" and the desperate need for unnerving, blackened eyes. Expect one to be covered in stitches. As such, scarecrows are brilliant Nightmare Fuel fodder, so fiction is littered with examples of evil scarecrows. Also, their humanoid appearance means that having a person looking like a scarecrow, imprisoned, dead, or hiding, gives extra creepiness. </t>
  </si>
  <si>
    <t>Screwy Squirrel</t>
  </si>
  <si>
    <t>A type of Jerkass who mercilessly pranks characters primarily for his own (and the audience's) amusement. This is sometimes over a minor slight where the character is annoyed that the perpetrator doesn't even acknowledge it. On the bright side, this kind of character will rarely, if ever, cause any permanent or serious damage to their victims, mainly due to the downtoning of this trope. Modern examples of this trope will usually result in a Jerk with a Heart of Gold, who, while causing other characters a lot of annoyance, will notice when they have gone too far even for them. They are trying to amuse themselves, after all, and some levels can flat out be disturbing even to them.</t>
  </si>
  <si>
    <t>Schoolyard Bully All Grown Up</t>
  </si>
  <si>
    <t>You're The Hero about to face off with the Big Bad. Then the Big Bad removes his mask to reveal... he's that big kid who kept stealing your lunch money when you were in third grade. And now he's all grown up and wants more... apparently, that's what this whole conquering the world thing is about. The Schoolyard Bully All Grown Up comes along when that character who made your life hell when you were in school grows up into a more formidable adult antagonist. If you were in grade school with him, then he was the Mouthy Kid. If you were in high school with him, then he was probably the Jerk Jock. If he is a "she", then she was the Alpha Bitch. Either way, the character hasn't matured one iota, but can now do a lot worse damage.</t>
  </si>
  <si>
    <t>Sealed Evil in a Can</t>
  </si>
  <si>
    <t xml:space="preserve">As the title suggests, is a way to introduce a villain suddenly, especially one that is legendary and powerful. It also explains why the villain hasn't done anything up to that point: it just now escaped. Sometimes, the Big Bad's plan is to unseal the can of some ancient God of Evil, hoping they'll get some of that great power as a reward. If they succeed, it almost always turns out that the Sealed Evil was manipulating them into freeing them, making the Sealed Evil the true Big Bad. Sealed Evil almost never rewards those who release it. It may act like the malevolent flavor of a Jackass Genie, twisting their releasers' wishes back on them, or it may simply decide that You Have Outlived Your Usefulness. Remember: Evil Is Not a Toy. </t>
  </si>
  <si>
    <t>Sealed Inside a Person-Shaped Can</t>
  </si>
  <si>
    <t>A Serial Killer is defined as someone who commits multiple murders, out of some kind of mental or sexual compulsion, in separate incidents with at least a few days in between killings. This is their "cooling off" period, when they temporarily lose the compulsion to kill, and distinguishes them from Spree Killers, who kill in much more regular intervals of weeks or days, if they don't simply go on a murderous rampage that usually ends only when someone captures or kills them. The minimum death toll to be classified as a serial killer is 3-5 people, providing they were killed in separate incidents over a period of more than 30 days. If numerous people are killed in a single incident, that is mass murder, though mass murderers can become serial killers.</t>
  </si>
  <si>
    <t>Shady Real Estate Agent</t>
  </si>
  <si>
    <t>A seemingly helpful character whose job is to help people like newlywed couples looking for their first home to find the best possible domicile, but whose personality practically screams "real estate fraud" to the viewer. Whether he's a real Con Man or just a really, really immoral entrepreneur, you can be sure that the characters will be cursed with leaking roofs and drafty windows as soon as they have signed the papers...Or worse.</t>
  </si>
  <si>
    <t>Sinister Minister</t>
  </si>
  <si>
    <t>The Sinister Minister is a one-man Corrupt Church (and it's usually a man in this role, though female examples are not unheard of) in that all power typically ends up resting firmly in his hands and his hands alone as opposed to being shared out within an organization. He seldom employs Sidekicks or advisors, preferring to rely instead on his own usually very devious brain for scheming while entrusting the main grunt work to the hordes of unwashed and sanctimonious Mooks who make up the bulk of his followers. Usually well-educated and cultured, the Sinister Minister is nonetheless unspeakably evil and regularly engages in acts of sexual depravity (or perhaps not; many are Straight Edge) and, if not outright violence, threats and intimidation.</t>
  </si>
  <si>
    <t>Sinister Shades</t>
  </si>
  <si>
    <t>Before appointing someone as my trusted lieutenant, I will conduct a thorough background investigation and security clearance.</t>
  </si>
  <si>
    <t>If I find my beautiful consort with access to my fortress has been associating with the hero, I'll have her executed. It's regrettable, but new consorts are easier to get than new fortresses and maybe the next one will pay attention at the orientation meeting.</t>
  </si>
  <si>
    <t>If I am escaping in a large truck and the hero is pursuing me in a small Italian sports car, I will not wait for the hero to pull up alongside of me and try to force him off the road as he attempts to climb aboard. Instead I will slam on the brakes when he's directly behind me. (A rudimentary knowledge of physics can prove quite useful.)</t>
  </si>
  <si>
    <t>My doomsday machine will have a highly-advanced technological device called a capacitor in case someone inconveniently pulls the plug at the last second. (If I have access to REALLY advanced technology, I will include a back-up device known as a battery.)</t>
  </si>
  <si>
    <t>If I build a bomb, I will simply remember which wire to cut if it has to be deactivated and make every wire red.</t>
  </si>
  <si>
    <t>Before spending available funds on giant gargoyles, gothic arches, or other cosmetically intimidating pieces of architecture, I will see if there are any valid military expenditures that could use the extra budget.</t>
  </si>
  <si>
    <t>The passageways to and within my domain will be well-lit with fluorescent lighting. Regrettably, the spooky atmosphere will be lost, but my security patrols will be more effective.</t>
  </si>
  <si>
    <t>If I'm sitting in my camp, hear a twig snap, start to investigate, then encounter a small woodland creature, I will send out some scouts anyway just to be on the safe side. (If they disappear into the foliage, I will not send out another patrol; I will break out the napalm.)</t>
  </si>
  <si>
    <t>I will build my fortress so that in the event that the alarm is raised, there will be a hall that my elite defense mooks are instructed to enter that has no windows, the entrance and exits automatically shutdown and no way to sabotage the hall. All Mooks will be instructed to shoot back to back and any mook that shoots facing one another deserves what he gets (if they don't die, they will not be killed but suffer a fatal accident).</t>
  </si>
  <si>
    <t>My Mooks will be given special headgear to protective from concussive/flash bangs, smoke bombs, and poison/noxious gasses so as not to be caught off guard and the hall will be specifically designed to immediately respond to any fires and or vapors that arise in the hall, instantly erasing them but not lasting long enough to give the hero and his gang any advantage should they possess certain elemental affinities.</t>
  </si>
  <si>
    <t>Much to my disgust, I will acknowledge it's a valuable skill to Know When to Fold 'Em.</t>
  </si>
  <si>
    <t>In the event I forget that holding the Idiot Ball is a Bad Thing and decide to place the hero in a Death Trap instead of executing him cleanly and quickly, I will watch the whole thing and have a squadron of my Legions of Terror on standby to gun down the hero if he escapes.</t>
  </si>
  <si>
    <t>If the hero's sidekicks are all or mostly Yaoi Fangirls or Yuri Fanboys, I will use this to my advantage. If we are both highly attractive (and the hero is NEVER not), they will be too distracted by my innuendo-laden dialogue to even think about killing me off. As a nice bonus, the hero will likely be too confused to attack.</t>
  </si>
  <si>
    <t>If I for some reason decide to take my enemies alive, I will keep in mind modern prison standards when designing cells for my enemies. All cells will have modern concrete walls and floor, as throwing the hero in a decrepit and abandoned old part of the castle with brickwork that could potentially be dug through and leaving him to die unsupervised is right out. For important prisoners at least two guards will be posted outside the cell at all times and will have easy access to a button that will immediately kill the prisoner in case of prison riots, betrayals or attack by enemy ninjas. The cell block will also be kept under constant surveillance with hidden cameras, with the control room having remote triggers for all the 'kill prisoner' buttons.</t>
  </si>
  <si>
    <t>I will keep the fact I've just achieved immortality a secret, once it happens. Bragging about it just gives people the motivation to prove you wrong.</t>
  </si>
  <si>
    <t>If one of the villagers in my realm has a legitimate beef with a member of my Legion of Doom, I will deal with the matter in a fair and equitable manner. If they have no reason to be disgruntled, they won't bother helping the hero when he comes around.</t>
  </si>
  <si>
    <t>I will keep my peasants in check by providing a wide variety of amusements and entertainments. They won't bother helping the hero if it means they might miss their stories.</t>
  </si>
  <si>
    <t>To all potential (heterosexual) MALE Evil Overlords: All my nefarious plans can wait until after my wife's birthday, daughter's wedding or any significant girl in my life's important events. Missing said event will likely cost me very dearly under the "Hell Hath no Fury" clause. No event in the girl's life would be too insignificant, cause honestly, who kills the evil overlord when he's having tea time with "Daddy's Little Princesses and her court of Cute Stuffed Animals"?</t>
  </si>
  <si>
    <t>I do not need to beat the hero myself. In fact, the less I need to see of Those Meddling Kids and their dog, the better. All troops under my command will be instructed and made clear that killing the hero in battle will earn them a handsome pay bonus. Legion of Doom troops tend to respond to two things: kindness from superiors and greed. And I have just wrapped them both up in a bag of super motivation.</t>
  </si>
  <si>
    <t>When engaged in time travel, I will never ally myself with Those Wacky Nazis. It never helps and brown is such an ugly color.</t>
  </si>
  <si>
    <t>I will not censor the Internet. Nothing pisses off kids more than not being able access Wikipedia and YouTube.</t>
  </si>
  <si>
    <t>Although I enjoy More Dakka and a wide selection of BFGs as much as anyone, and it does wonders for establishing my superiority over the hero's nation, once superiority has been achieved, I will withdraw all such weapons from service in my armies, as well as all armored vehicles and aircraft. My forces may question this decision, but when the hero begins his first mission and realizes he will never acquire a weapon more powerful than his starting pistol or enjoy a vehicle section, he will resign in disgust and learn to live under my rule.</t>
  </si>
  <si>
    <t>If I manage to find out the birth date of the hero, well before the actual date, I will head for my space station and have an asteroid (preferably one whose diameter is measured in the hundreds of miles) be dropped on the planet. I will then watch as the planet is quickly sterilized.</t>
  </si>
  <si>
    <t>Whenever I use magic, I will ensure that destroying the source of it will not completely reverse its effects, and that only an opposite spell will undo the previous one.</t>
  </si>
  <si>
    <t>All jails and prisons will have maximum security, with every inmate locked alone in their own cells (almost) all the time.</t>
  </si>
  <si>
    <t>Any prisoner who is a skilled martial artist or possesses superpowers will be physically restrained as much as possible.</t>
  </si>
  <si>
    <t>If I find myself attempting to conquer an insignificant blue planet, my first thoughts are not going to be firebomb the surface or send masses of mooks to harm the population; that is just asking for a team of pesky heroes to fight back. Instead, I will communicate with the leaders of this little world and see whether I can assimilate them into my empire peacefully. If it doesn't work, then I break out the army.</t>
  </si>
  <si>
    <t>If I obtain access to a Time Travel Machine, I will just cut out the Hero entirely, go further into the past and set up a tidy little Kingdom using my Sufficiently Advanced technology. The mudgrubbing peons will grovel, I will usher in a new age of prosperity with my Evil Science/Magic, and most importantly, prove to be an inspiration to my subjectively Past Self (to whom I will will the whole of my vast fortune). And I'll still bring the Tranquilizer Gun, just to be safe.</t>
  </si>
  <si>
    <t>If Finagle's Law has made an appearance at any point, than should I come across a time machine, I will torch it immediately and the author be damned.</t>
  </si>
  <si>
    <t>If I am immune to the hero's attacks, I will make sure that I am also immune to my own. If I cannot ensure this, I will avoid using any attack that could possibly be redirected to hit me.</t>
  </si>
  <si>
    <t>As 116 above demonstrates, any extremely competent Evil Overlord is indistinguishable from an extremely competent Benevolent Ruler. This also applies in reverse.</t>
  </si>
  <si>
    <t>Whist on the subject of my appearance, I will not look like Cesare from The Cabinet of Dr. Caligari. It never helps.</t>
  </si>
  <si>
    <t>If I ever find myself in a situation where I'm likely to cross the Moral Event Horizon, I will ensure that there are no witnesses or recordings of my involvement. My publicity ratings are important, and if I lose the support of my audience, I'm screwed.</t>
  </si>
  <si>
    <t>I will carefully observe the workings of the world and determine its position on the Sliding Scale of Idealism Versus Cynicism. That way, I will know how far I can go with my evil plots before losing the sympathy of the fanbase.</t>
  </si>
  <si>
    <t>If it is necessary to deal with an enemy, PR be damned, but first, I will consult my advisers to make sure that it is necessary. It's important to keep both mine and my enemy's abilities in perspective.</t>
  </si>
  <si>
    <t>No matter how tempting, I will not employ time-travel in any of my evil schemes. It always ends poorly. Or begins poorly. It's hard to tell with time-travel.</t>
  </si>
  <si>
    <t>If I DO have to time travel, and the time machine itself must remain in the present, I will not leave the device where the rebels can capture it, and use it to send back in time the man who will not only thwart my scheme, but also father the current rebel leader.</t>
  </si>
  <si>
    <t>If Future Me shows up and tries to convince me that I need to go time traveling with him in order to save the universe from a monster who is Eviler Than Me, then I will shoot him. If he really was me from the future then he would have known better than to try to reason with a super villain.</t>
  </si>
  <si>
    <t>If I need Past Me to go time traveling with me in order to save the universe from a monster who is Eviler Than Us, then I will bring a tranquilizer gun.</t>
  </si>
  <si>
    <t>If I ever MUST put a digital timer on my doomsday device, I will buy one free from quantum mechanical anomalies. So many brands on the market keep perfectly good time while you're looking at them, but whenever you turn away for a couple minutes then turn back, you find that the countdown has progressed by only a few seconds.</t>
  </si>
  <si>
    <t>If my Legions of Terror are defeated in a battle, I will quietly withdraw and regroup instead of launching a haphazard mission to assassinate the hero.</t>
  </si>
  <si>
    <t>If I'm wearing the key to the hero's shackles around my neck and his former girlfriend now volunteers to become my mistress and we are all alone in my bedchamber on my bed and she offers me a goblet of wine, I will politely decline the offer.</t>
  </si>
  <si>
    <t>I will not pick up a glowing ancient artifact and shout "Its power is now mine!!!" Instead I will grab some tongs, transfer it to a hazardous materials container, and transport it back to my lab for study.</t>
  </si>
  <si>
    <t>I will be selective in the hiring of assassins. Anyone who attempts to strike down the hero the first instant his back is turned will not even be considered for the job.</t>
  </si>
  <si>
    <t>Whatever my one vulnerability is, I will fake a different one. For example, ordering all mirrors removed from the palace, screaming and flinching whenever someone accidentally holds up a mirror, etc. In the climax when the hero whips out a mirror and thrusts it at my face, my reaction will be "Hmm...I think I need a shave."</t>
  </si>
  <si>
    <t>My force-field generators will be located inside the shield they generate.</t>
  </si>
  <si>
    <t>I reserve the right to execute any henchmen who appear to be a little too intelligent, powerful, or devious. However if I do so, I will not at some subsequent point shout "Why am I surrounded by these incompetent fools?!"</t>
  </si>
  <si>
    <t>I will install a fire extinguisher in every room — three, if the room contains vital equipment or volatile chemicals.</t>
  </si>
  <si>
    <t>I will build machines which simply fail when overloaded, rather than wipe out all nearby henchmen in an explosion or worse yet set off a chain reaction. I will do this by using devices known as "surge protectors".</t>
  </si>
  <si>
    <t>I will explain to my guards that most people have their eyes in the front of their heads and thus while searching for someone it makes little sense to draw a weapon and slowly back down the hallway.</t>
  </si>
  <si>
    <t>I will have a staff of competent detectives handy. If I learn that someone in a certain village is plotting against me, I will have them find out who rather than wipe out the entire village in a preemptive strike.</t>
  </si>
  <si>
    <t>I will never bait a trap with genuine bait.</t>
  </si>
  <si>
    <t>If the hero claims he wishes to confess in public or to me personally, I will remind him that a notarized deposition will serve just as well.</t>
  </si>
  <si>
    <t>If I have several diabolical schemes to destroy the hero, I will set all of them in motion at once rather than wait for them to fail and launch them successively.</t>
  </si>
  <si>
    <t>I will not procrastinate regarding any ritual granting immortality.</t>
  </si>
  <si>
    <t>Mythical guardians will be instructed to ask visitors name, purpose of visit, and whether they have an appointment instead of ancient riddles.</t>
  </si>
  <si>
    <t>If I do outfit my minions with gas masks or scuba equipment I will ensure that the equipment is functional and I will train them to use gas weapons.</t>
  </si>
  <si>
    <t>I will instruct my minions to attack the hero at once if they outnumber him. They are NOT to attack him one at a time.</t>
  </si>
  <si>
    <t>I will fight as dirty as possible when facing the hero.</t>
  </si>
  <si>
    <t>I will also instruct my minions to also fight as dirty as possible and to fight with whatever they can find.</t>
  </si>
  <si>
    <t>I will have all hallways in my fortress randomly shift in decoration and color to negate the possibility of anyone blending in to the surroundings.</t>
  </si>
  <si>
    <t>I will always listen if a child of the members of my inner circle tells me they have something important to say.</t>
  </si>
  <si>
    <t>When pursuing the hero who is fleeing on foot, my helicopter pilots will not make long strafing runs. This will only allow the hero to take advantage of natural cover and improvise weaponry or utilize concealed armaments. Instead, my pilots will hover close to the hero and fire at will with their automatic weapons.</t>
  </si>
  <si>
    <t>I will never play with any seeming innocuous devices, especially fountain pens, that I confiscate from the hero or his associates.</t>
  </si>
  <si>
    <t>Should the hero escape, I will not send my Legions of Terror on a suicide mission to chase him into an impenetrable asteroid field, burning swamp, or forest of carnivorous trees. My Legions of Terror will instead flank the area if possible, and practice basic marksmanship while waiting for the hero to reemerge. Well-trained troops are difficult to come by, and if they let my enemy escape, then they need more training.</t>
  </si>
  <si>
    <t>Any evil uncles or disgruntled envious half-brothers of mine will not be tolerated. They may be incompetent and not openly sulk or plot against me for years, but they will inevitably try to seize an opportunity in my moment of weakness. They will be summarily executed and catapulted into a faraway province to prevent them from becoming pesky ghosts that would advise the hero.</t>
  </si>
  <si>
    <t>All staircases will have handrails and anti-slip surfaces.</t>
  </si>
  <si>
    <t>I will create an elaborate decoy lair replete with guards, traps, and a scale replica of my current project. Meanwhile, my actual project will be housed in a nondescript suburban office building.</t>
  </si>
  <si>
    <t>All firearms stored in easy-to-reach closets will be decoys that explode upon use. Furthermore, incompetent henchmen will be issued the same weapons and be instructed never to fire them. When the hero inevitably steals their weapon and tries using it, he will blow himself up.</t>
  </si>
  <si>
    <t xml:space="preserve">Symbolic characters are characters whose primary literary function is symbolic, even though the character may retain normal or realistic qualities. One classic that uses characters as symbols is The Scarlet Letter. Pearl, symbolizes secret sin, wild and uncontrolled like the passion that caused the sin. When she is in the forest with her mother, she fits in with the wild things and they seem to accept her. Also, Pearl’s character is described as developing, “...the steadfast principles of an unflinching courage, –an uncontrollable will, –a sturdy pride...” All of these characteristics relate to sin, especially sin that is not recognized. While committing the sin, a person has strong will, pride, and courage just like Pearl does. </t>
  </si>
  <si>
    <t>Symbolic - secret sin</t>
  </si>
  <si>
    <t xml:space="preserve">Symbolic characters are characters whose primary literary function is symbolic, even though the character may retain normal or realistic qualities. A character from a minority at a literal level is angry and violent, could even be rioting. However, the character is a symbol of 'the minority' and represents the frustration and violence inherent in people who are denied equality. </t>
  </si>
  <si>
    <t>Symbolic - equality denied leading to anger frustration</t>
  </si>
  <si>
    <t xml:space="preserve">A long time ago, the Punishment committed a terrible crime. It was decided that the only way to truly make him pay for his deeds was a torture of the darkest supernatural sort. A side-effect to this, however, would be the punished one becoming immortal and/or gaining control of the forces of life/death/darkness itself. The Punishment then uses this new power to bring terror and death to everyone. Which may prompt the audience to wonder "Wait... they're giving him magic powers and immortality as a punishment?! Is this Cursed with Awesome or not?" The answer, is, of course, "Yes." So now the punishers must face a supernatural being, in as much pain as possible, who hates them even more than before. Good move, geniuses. </t>
  </si>
  <si>
    <t>Pure Is Not Good</t>
  </si>
  <si>
    <t xml:space="preserve">Symbolic characters are characters whose primary literary function is symbolic, even though the character may retain normal or realistic qualities. A character from a minority at a literal level is lost and lethargic, could even be drunk. However, the character is a symbol of 'the minority' and represents the loss of hope and despair inherent in people who are denied equality. </t>
  </si>
  <si>
    <t>Symbolic - shadow</t>
  </si>
  <si>
    <t>Symbolic characters are characters whose primary literary function is symbolic, even though the character may retain normal or realistic qualities. A worthy opponent with whom the hero must struggle in a fight to the end. Must be destroyed or neutralized. Psychologically can represent the darker side of the hero's own psyche.</t>
  </si>
  <si>
    <t>Symbolic - of the heroes story</t>
  </si>
  <si>
    <t>+</t>
  </si>
  <si>
    <t>Police dispatcher</t>
  </si>
  <si>
    <t>Jongleur</t>
  </si>
  <si>
    <t>Doomsday Device: Why get a huge army when all you need is nasty Death Ray, Weather-Control Machine, or Colony Drop to bully the world into submission? Good for money, domination, or sheer misanthropic laughs. Unless you have secure means to comfortably survive, show a little restraint in this department. Unless your specific stated goal is to destroy the world (in which case, go nuts), then limit your doomsday device to mere "regional catastrophe" level. You don't want your Doomsday Device to accidentally go off, and then get forced into an Enemy Mine situation with the hero in order to save the world. It's undignified.</t>
  </si>
  <si>
    <t>Gain Massive Magical Power: Then again, doing the conquering/destroying yourself is so much more satisfying! Just steal a Ring of Power, Amplifier Artifact, magic lamp, and presto! Corollary tactic: This works best if you snowball the artifact acquisition, culminating in a Cosmic Keystone. Just remember to stop shy of a Super Power Meltdown. Also, though it may hurt your pride, do not give in to taunts that "You're Nothing Without Your Phlebotinum!" by fighting mano a mano. It never helps.</t>
  </si>
  <si>
    <t>Unseal The Evil In A Can: Why get a huge army or waste resources on building a doomsday device when you can just take an already-existing monster and set it loose on the world? You just can't top the Neglectful Precursors in the entity of doom department. Take note that unsealed evils are 100% guaranteed to either turn on their liberator or try to destroy the world/universe, so make sure you've got the means to control it before touching the can. Corollary tactic: If controlling the evil isn't possible or too risky, your best bet is to deliberately unleash it within stomping distance of a powerful force of good, while keeping yourself well out of harm's way. Ideally, the good guys will be crushed, and the unsealed evil weakened sufficiently during the battle that you can destroy it yourself, or vice-versa. However, make certain that the SEIAC is evil before attempting to unleash it; there's nothing more embarrassing than causing a Deus ex Machina by releasing the Crystal Dragon Jesus on the heroes' front lawn.</t>
  </si>
  <si>
    <t>Symbolic - hope</t>
  </si>
  <si>
    <t xml:space="preserve">Symbolic characters are characters whose primary literary function is symbolic, even though the character may retain normal or realistic qualities. One classic that uses characters as symbols is The Scarlet Letter. Surrounded by people being self-righteous the young woman alone has kind words to say to and fort Hester. Firstly when she is kind is at the beginning when Hester is on the scaffold. Later in the scene the young woman speaks again. “Oh, peace, neighbors, peace!” whispered their youngest companion; “do not let her hear you! Not a stitch in that embroidered letter, but she has felt it in her heart.” She is the only one to defend Hester. This makes her symbolic of the hope that Hester can return to a somewhat normal life. </t>
  </si>
  <si>
    <t>Chemical scientist</t>
  </si>
  <si>
    <t>Osteopath</t>
  </si>
  <si>
    <t>Chemist</t>
  </si>
  <si>
    <t>Otter tech for the Department of Conservation</t>
  </si>
  <si>
    <t>Glovemaker</t>
  </si>
  <si>
    <t>Childcare worker</t>
  </si>
  <si>
    <t>Outcast (way of life really)</t>
  </si>
  <si>
    <t>Goldsmith</t>
  </si>
  <si>
    <t>Childminder</t>
  </si>
  <si>
    <t>painter</t>
  </si>
  <si>
    <t>Grocer</t>
  </si>
  <si>
    <t>Childrens entertainer</t>
  </si>
  <si>
    <t>Paramedic</t>
  </si>
  <si>
    <t>Groom</t>
  </si>
  <si>
    <t>Chimney sweep</t>
  </si>
  <si>
    <t>Park ranger</t>
  </si>
  <si>
    <t>Guardsman</t>
  </si>
  <si>
    <t>Chinook Helicopter Mechanic US Army</t>
  </si>
  <si>
    <t>Park-keeper</t>
  </si>
  <si>
    <t>Guildmaster</t>
  </si>
  <si>
    <t>Chiropodist</t>
  </si>
  <si>
    <t>Party planner</t>
  </si>
  <si>
    <t>Gunner (sci/fi)</t>
  </si>
  <si>
    <t>Pastor</t>
  </si>
  <si>
    <t>Pathologist</t>
  </si>
  <si>
    <t>Patient finances at hospital</t>
  </si>
  <si>
    <t>Pawnbroker</t>
  </si>
  <si>
    <t>Civil servant</t>
  </si>
  <si>
    <t>perfumer</t>
  </si>
  <si>
    <t>Hearthwitch</t>
  </si>
  <si>
    <t>Civil/structural engineer.</t>
  </si>
  <si>
    <t>Personal trainer business owner</t>
  </si>
  <si>
    <t>Hedge Wizard</t>
  </si>
  <si>
    <t>Clairvoyant</t>
  </si>
  <si>
    <t>Pest controller</t>
  </si>
  <si>
    <t>Heir</t>
  </si>
  <si>
    <t>Cleaner</t>
  </si>
  <si>
    <t>Pet shop worker</t>
  </si>
  <si>
    <t>Herald</t>
  </si>
  <si>
    <t>Pet transport business (takes puppies to and from the vet or groomers, or gets rescue dogs to new families across the country.)</t>
  </si>
  <si>
    <t>Herbalist</t>
  </si>
  <si>
    <t>Cleric</t>
  </si>
  <si>
    <t>Pharmaceutical salesman (we affectionately say "drug dealer" haha),</t>
  </si>
  <si>
    <t>Herder</t>
  </si>
  <si>
    <t>Clerical assistant</t>
  </si>
  <si>
    <t>Pharmacist</t>
  </si>
  <si>
    <t>Hermit</t>
  </si>
  <si>
    <t>Clerk at candy store</t>
  </si>
  <si>
    <t>Phone banker</t>
  </si>
  <si>
    <t>Highwayman</t>
  </si>
  <si>
    <t>Clockmaker</t>
  </si>
  <si>
    <t>Phone nurse </t>
  </si>
  <si>
    <t>Historian</t>
  </si>
  <si>
    <t>Closet organizer</t>
  </si>
  <si>
    <t>Photographer for local news</t>
  </si>
  <si>
    <t>Homemaker</t>
  </si>
  <si>
    <t>Coastguard</t>
  </si>
  <si>
    <t>Photographer, portraits</t>
  </si>
  <si>
    <t>Horse Whisperer</t>
  </si>
  <si>
    <t>Coat check girl</t>
  </si>
  <si>
    <t>Physicist</t>
  </si>
  <si>
    <t>Housemaid</t>
  </si>
  <si>
    <t>College admissions counselor </t>
  </si>
  <si>
    <t>Physiotherapist</t>
  </si>
  <si>
    <t>Hunter</t>
  </si>
  <si>
    <t>College baseball director of operations</t>
  </si>
  <si>
    <t>Pickpocket</t>
  </si>
  <si>
    <t>Illuminator</t>
  </si>
  <si>
    <t>College professor</t>
  </si>
  <si>
    <t>Picture framer</t>
  </si>
  <si>
    <t>Illusionist</t>
  </si>
  <si>
    <t>Pilot</t>
  </si>
  <si>
    <t>Infantryman</t>
  </si>
  <si>
    <t>comedian</t>
  </si>
  <si>
    <t>Pizza chef</t>
  </si>
  <si>
    <t>Innkeeper</t>
  </si>
  <si>
    <t>Comedian </t>
  </si>
  <si>
    <t>Planer operator at a mill</t>
  </si>
  <si>
    <t>Community worker</t>
  </si>
  <si>
    <t>Plasterer</t>
  </si>
  <si>
    <t>Company director</t>
  </si>
  <si>
    <t>playwright</t>
  </si>
  <si>
    <t>Composer</t>
  </si>
  <si>
    <t>Plumber</t>
  </si>
  <si>
    <t>Jailer</t>
  </si>
  <si>
    <t>Computer analyst</t>
  </si>
  <si>
    <t>poet</t>
  </si>
  <si>
    <t>Jester</t>
  </si>
  <si>
    <t>Computer engineer</t>
  </si>
  <si>
    <t>Police Academy cadet trainer</t>
  </si>
  <si>
    <t>Jeweler</t>
  </si>
  <si>
    <t>Computer guy for a wine company</t>
  </si>
  <si>
    <t>Likely rooted in the philosophical concept of makoto, which loosely means "pure (heart/mind/soul/motives)". It basically means a mind free of distractions, unnecessary thoughts, doubts, or fallacies and is mostly used in context of hard work, loyalty, determination, and intense emotion. Makoto, while considered a "good" thing, is not limited to good intentions. For example, a villain that shows complete, fanatical dedication to their cause or a person making kneejerk and destructive decisions would be demonstrating makoto. Their dedication is "pure"; their goals, not so much.</t>
  </si>
  <si>
    <t>Pyro Maniac</t>
  </si>
  <si>
    <t>While real-life pyromaniacs tend to be somewhat mentally unstable, fictional characters with this disorder tend to exhibit it to the level of evil murderous Ax-Crazy who really only get their kicks from death and murder with fire. Pyromaniac characters enjoy lighting fires, watching fires, playing with fires, killing with fires, and generally make and use fire whenever they're able to; whether they have inherent fire powers, or merely use flamethrowers or other incendiary weapons, you really don't want to get in their sights. Note that using or favoring Kill It with Fire does not automatically make a character a pyromaniac: Having a mental disorder that makes the character feel enjoyment in the act of starting fires is what makes one a pyromaniac.</t>
  </si>
  <si>
    <t>The Quincy Punk</t>
  </si>
  <si>
    <t xml:space="preserve">Looks like a stereotypical punk — mohawk in all the colors of the Kool-Aid rainbow, studded leather jacket, and very uncomfortable piercings. The music he listens to is distorted and raw, like hardcore on PCP, and often doesn't much resemble actual punk rock. He's an anarchist, but it's more about setting fire to a police station than any sort of rational opinion on Kropotkin's Mutual Aid. And he hates you. The Quincy Punk is most often used as a stock mugger, thug, or street gang member for superheroes or other urban vigilantes to kick the crap out of, allowing for an intimidating image in an urban setting while avoiding the Unfortunate Implications of Batman (or some other Super / Action Hero) beating up more racially-oriented street criminals. </t>
  </si>
  <si>
    <t>The Quisling</t>
  </si>
  <si>
    <t xml:space="preserve">Named after Vidkun Quisling, who assisted the Nazis in their conquest and rule of Norway during World War II. The poster boy of Les Collaborateurs, he appears whenever one country or culture is being conquered, occupied, or colonized by another. He does everything possible to curry favor with the new rulers. He speaks their language more often than his own, apes their customs and refers to his hometown as New Invaderia instead of Freedomville. He might justify this on the grounds that by securing a position of power and influence he can ensure the occupation is as painless and least oppressive as possible. </t>
  </si>
  <si>
    <t>Rabid Cop</t>
  </si>
  <si>
    <t>The room is small. Help is far away, on the other side of many locked doors. Your arm is chained to the table and a Rabid Cop is spraying spittle into your face in a way that convinces you that he has completely lost his mind. All he wants you to do is admit that everything Hitler did was your idea. Sounds good to you. What do you have to sign to get away from this maniac? The Rabid Cop might be casually dirty, or overbearingly self-righteous, or anywhere in between, but they all have two things in common: a reckless disregard for civil rights, and an unwavering conviction that any person they've identified as "the perp" really is a perp (regardless of any contradicting evidence) and deserves to suffer. They usually take the "Bad Cop" ball.</t>
  </si>
  <si>
    <t>Red Scare</t>
  </si>
  <si>
    <t xml:space="preserve">Supposedly, the guy exists, and almost every person you see acts as his eyes and ears. At the same time, no one has any idea who he is or what he looks like, or even if "he" is really a "they". There are also the examples where the Boss may want people to think he doesn't exist at all. Almost every ordeal the characters suffer through was caused, known, or controlled by him. Often, it's as simple as it sounds: The Boss exists, but is simply reclusive. But sometimes, the person in charge only exists as a title, rather than a name and is simply replaced by a successor if they die, step down or are killed by said successor. Other times, the Boss spends most of his time as a faceless mook and is Hidden in Plain Sight the whole time. </t>
  </si>
  <si>
    <t>Non-Action Big Bad</t>
  </si>
  <si>
    <t>A killer is on the loose. Sometimes a person, but more often it's some sort of supernatural monster. Many people... dozens sometimes, and sometimes even hundreds... of people have fallen to this fiend. No one's noticed as the killer only comes out to play every few years, or every few decades, or even every few centuries. Regardless of the time involved, no one has connected this long string of victims. At least, no one has put 2-and-2 together until now. Our intrepid hero is the only one clever/lucky enough to connect the dots. Now if he can only convince someone that the same killer who murdered those prostitutes a hundred years ago is the same killer murdering prostitutes today without being accused of being the killer and left unprotected in jail.</t>
  </si>
  <si>
    <t>The Remnant</t>
  </si>
  <si>
    <t>A (usually) villainous version of La Résistance. The Remnant can be best described a more militaristic version of The Last of His Kind, being members of a faction who are continuing to fight a war that their side has already lost. They may be using irregular military tactics, but they will probably still be dressed in their old uniforms (or the remnants thereof). Unlike a General Ripper, The Remnant no longer hold an official position in the armed forces, often because their government has ceased to exist or has been replaced. In a number of cases, this happens because nobody on either side has yet been informed that the war is over. The losing side then becomes The Remnant by default after the fact.</t>
  </si>
  <si>
    <t>Renegade Russian</t>
  </si>
  <si>
    <t>Historical Impersonation: Eliminate an important historical figure and take their place, preferably a major military or political leader. With your knowledge of historical events, correct any and all tactical mistakes made by the real leader in order to achieve the world conquest they failed at. A few trinkets of future technology to tip the balance still helps. If you are lacking in the acting skills department, an acceptable alternative is to latch onto the original historical figure and rule from behind the scenes as The Man Behind the Man. Mind control helps here, in order to keep your historical puppet compliant.</t>
  </si>
  <si>
    <t>Screw Up History: You don't always need to conquer the past to rule the present. Sometimes you just need to make a few minor changes to put history on your track. Even if your name isn't Hitler, rest assured that messing with the past always works out in a villain's favour. Just make sure to return to the present early enough to put yourself in the seat of power for the new oppressive totalitarian government you've set in motion. Oh, and kill the hero's ancestors while you're at it.</t>
  </si>
  <si>
    <t xml:space="preserve">Just Winging it. There is no plan. </t>
  </si>
  <si>
    <t>My Legions of Terror will have helmets with clear plexiglass visors, not face-concealing ones.</t>
  </si>
  <si>
    <t>My ventilation ducts will be too small to crawl through.</t>
  </si>
  <si>
    <t>My noble half-brother whose throne I usurped will be killed, not kept anonymously imprisoned in a forgotten cell of my dungeon.</t>
  </si>
  <si>
    <t>Shooting is not too good for my enemies.</t>
  </si>
  <si>
    <t>The artifact which is the source of my power will not be kept on the Mountain of Despair beyond the River of Fire guarded by the Dragons of Eternity. It will be in my safe-deposit box. The same applies to the object which is my one weakness.</t>
  </si>
  <si>
    <t>I will not gloat over my enemies' predicament before killing them.</t>
  </si>
  <si>
    <t>When I've captured my adversary and he says, "Look, before you kill me, will you at least tell me what this is all about?" I'll say, "No." and shoot him. No, on second thought I'll shoot him then say "No."</t>
  </si>
  <si>
    <t>If I have a monstrous form, I'll ensure the transformation lasts a fraction of a second so I won't be attacked while doing so. If I have more than one, I'll use the most powerful form and kill everyone before something bad happens.</t>
  </si>
  <si>
    <t>After destroying the home planet of the only race that can possibly challenge me, I will order the entire star system scanned for escape pods before doing anything else. I will also kill the only survivors instead of letting them work for me.</t>
  </si>
  <si>
    <t>I will never casually assume the heroes won't employ some of their more morally questionable options because they're too good for it. If all goes according to plan, there's a good chance they'll treat my decisive victory as the final straw.</t>
  </si>
  <si>
    <t>My Legions of Evil will not conceal their faces, and they will all wear helpful "Hello, my name is..." nametags so I know who to punish if they step out of line.</t>
  </si>
  <si>
    <t>If I decide to destroy a town, I will make sure that I've burned it completely, so that no one survives. I'm a villain, after all... I'm not supposed to be nice.</t>
  </si>
  <si>
    <t>If I see an escape pod leaving a vessel I have just commandeered, I will destroy the escape pod, even if there doesn't appear to be anyone on board.</t>
  </si>
  <si>
    <t>If I'm about to lose a civil war, I may negotiate with the rebels, allowing them to take over in exchange for granting me immunity to prosecution, and living in a luxurious exile for the rest of my life. Hopefully there's always the chance that the rebels will run things so badly that loyalists will beg for my return.</t>
  </si>
  <si>
    <t>I will read up on other useful guides, and use their tactics when a situation occurs which makes the tactics contained in this list ineffective or counterproductive.</t>
  </si>
  <si>
    <t>I will not be focused on avenging petty injustices in my childhood, as this will make me appear to be rather pathetic instead of respectable.</t>
  </si>
  <si>
    <t>I won't invite private citizens into my fortress while executing the final stages of my plan.</t>
  </si>
  <si>
    <t>If a new employee, passing traveler, or guest I've invited bests me at a simple game I would normally win, I will interrogate and kill them immediately. That man (or woman, or teenager) is an enemy spy.</t>
  </si>
  <si>
    <t>All rooms in a base, including bathrooms and even my own personal bedroom, will be bugged with a vast surveillance network of hidden cameras and microphones.</t>
  </si>
  <si>
    <t>I will jam all wireless communications and radio frequencies in and around my fortress. Any outward communications will be done via direct, wired communications through monitored channels.</t>
  </si>
  <si>
    <t>If I intend for my nemesis to unwittingly activate my superweapon during a PR stunt, I will secretly be carrying a second remote trigger for the superweapon. If the crowd starts to panic over an exciting entrance by the hero, I will activate the weapon and hightail it out of there.</t>
  </si>
  <si>
    <t>Despite how impressive it may be, I won't keep my shark in a giant glass tank, particularly when I try to drop henchmen who failed me or visiting heroes in there. Six-inch-thick portholes can be just as dramatic.</t>
  </si>
  <si>
    <t>If my plan involves replacing powerful leaders with clones, I won't waste time by waiting for all my targets to be replaced before disposing all the originals at once. Instead, I will kill each one as he/she is being replaced.</t>
  </si>
  <si>
    <t>If my plan relies on the assistance of the gambling addict, I will kill him when he's no longer useful. They are easy to control, but can become greedy quickly. And they tend to gamble with everything, especially with Evil Overlords and Death.</t>
  </si>
  <si>
    <t>I won't ever reveal my plans to the hero, especially when he plays a crucial role in it. If he asks me, I will lie all about it; or should I tell the truth, he will be killed immediately.</t>
  </si>
  <si>
    <t>If my men find an otherwise innocuous item that contains an advanced system or mechanism in a guest's or employee's room, I will confiscate ALL items from the room, regardless of how innocent they seem.</t>
  </si>
  <si>
    <t>My space stations and orbiting weapons will be assembled in space and will not be equipped with heat shields. That way, if the hero attempts a Colony Drop, the satellite will burn up in the atmosphere long before they hit my base. They will not carry enough fuel to move out of orbit either.</t>
  </si>
  <si>
    <t>If I send multiple bounty hunters after the hero, I will not make them compete with each other. Instead, I will offer to pay them each the full value of the bounty if they bring the target in together.</t>
  </si>
  <si>
    <t>I will study chess. I will get good at it. To be on the safe side, I will also have at least a working knowledge of Twister, Battleship, Yahtzee and other contemporary games.</t>
  </si>
  <si>
    <t>I will remember that in a pinch a game of chess can be won by using the board to knock your opponent unconscious. I will apply that principle to my strategy when appropriate.</t>
  </si>
  <si>
    <t>I will use lie detectors during interrogation. But only if I have access to magical and/or futuristic lie detectors that actually work. There's a reason why polygraph readings aren't admissible in court.</t>
  </si>
  <si>
    <t>I will not set my base to self-destruct upon my defeat; such sites are notoriously difficult and expensive to locate and build, and it's easier to just take it over again should it be captured, besides. I will, however, set all my equipment to short out and set controllable fires to destroy any projects I am currently working on, to make sure my enemies don't get their hands on them after forcing me out of my lair. I will also make sure that all data and backups for any plans in the works are saved in other locations, so I won't have to start from scratch with each defeat.</t>
  </si>
  <si>
    <t>If I develop a seemingly flawless plan, only for it to be foiled by the hero at the last second through a million-to-one stroke of luck, I will immediately start work on reusing the same plan. The odds of that trick working twice are a trillion to one. I will keep in mind that there are heroes who can succeed even if the chance of victory is Zero Percent.</t>
  </si>
  <si>
    <t>If I discover that the hero has an Orphan's Plot Trinket in his possession, I will not show up at his door dressed in spiky armor with a gang of mooks and demand he give me the White Magician Girl's necklace. Not only will he wipe out my squad, but now he knows that the trinket is important and will go to great lengths to figure out my plan and keep it away from me. Instead, I will disguise myself as a merchant, and when he stops at my store to pick up the latest weapon, I will offer to buy it from him for an exorbitant amount of money, or perhaps trade it for a component of the Infinity+1 Sword. Not only will it allay any suspicion, but if I get the necklace or whatever at the beginning of the quest, my plans will be complete before the good guys have any idea what happened. Besides, you can't get the Infinity+1 Sword until the very end anyway, and he won't make it that far.</t>
  </si>
  <si>
    <t>I will find the Bonus Boss, and do anything in my power to get it on my side. Even if the hero manages to defeat it, he'll be so weak afterward, that I can kill him without any trouble.</t>
  </si>
  <si>
    <t>I will never keep the final room where I reside, with my hostage/artifact, (or if the room is my last escape point) guarded by a a line of bosses ending in one big, almost undefeatable one. Chances are that it will be defeated, and if I have no other security, I'm stuffed.</t>
  </si>
  <si>
    <t>I will create agencies staffed by experts and competent leaders to deal with any and all natural disasters, even if the chance of it occurring is less than one percent. I will supply these agencies with twice the funding and manpower they claim to require. They will be ready to act at a moment's notice and have outposts loaded with supplies at all towns and cities of significant size and will regularly practice drills with the public of what to do in the event of a disaster. It will do me no good to crush my enemies if a freak act of nature brings my empire to its knees.</t>
  </si>
  <si>
    <t>Very often, the Chosen One has mentors who are...let's be charitable and call them dicks. They'll use their Omniscient Morality License to put the hero through hell, make them have to make hard choices whether to defend the world or their families, and generally not be very truthful when it comes down with it. Should my spies report this is the case, I will pay for the hero's little brother's education, and keep his grandparents fed and healthy, and give his Ill Girl sister her operation. And there won't be any of those "mwahaha, but you have to do something evil first" deals. No, this will be be done with a smile.</t>
  </si>
  <si>
    <t>If I possess craft capable of taking cities off the map from orbit, I will not bother with a ground invasion but instead kill the hero and his hometown without him ever seeing me. The hero and his or her friends need never meet me or my Legions of Doom in person.</t>
  </si>
  <si>
    <t>Additional to point 10 of the original list: if I possess a fleet of spacecraft, ocean-going vessels or whatever, I will make sure that any captured heroes are brought not to my flagship, but to a small support ship (without the capacity to destroy my flagship).</t>
  </si>
  <si>
    <t>If the only thing that can kill my enemy is a silver bullet, I will make more than just ONE silver bullet.</t>
  </si>
  <si>
    <t>I will not give myself an absurdly specific name, but rather be known as "Mr. Guy, subjugator of places." My methods will remain unknown to all but my own minions.</t>
  </si>
  <si>
    <t>As cool as it might seem to have the power to fly or shoot energy blasts out of my hand, given a choice, I will always spring for one or more of the following: immortality, invulnerability, regeneration, precognition, clairvoyance, or supergenius-level intelligence. If I'm really that concerned about it, I'll just use my superhuman intellect to build a jetpack and an energy rifle.</t>
  </si>
  <si>
    <t>I will not leave clues for the hero that will eventually lead to my demise. If I do, I will make sure they are false clues, to throw the hero off my trail. In case the hero is not fooled, said false clues will not be the exact opposite of what I want the hero to do.</t>
  </si>
  <si>
    <t>As an alternative measure for rule 88, I will send the same group that failed me again and again. Since they didn't die the first time, I'd rather have those incompetent fools suffer The Worf Effect instead of my competent underlings.</t>
  </si>
  <si>
    <t>As wily old mentors are Walking the Earth everywhere these days, I will secure the services of some of the more morally ambiguous ones, so that my henchmen can endure Training from Hell and Take a Level in Badass. It works for the heroes all the time, so why not try it out?</t>
  </si>
  <si>
    <t>I will not brainwash any captured heroes into turning on their friends, they'll always break free in time to stop me. If I can catch any of them, I'm just going to shoot the guy and be content with one hero killed.</t>
  </si>
  <si>
    <t>Should my enemies live in an area I want to take over, I will take over EVERY AREA the heroes do NOT live in, then take over the area they do live in.</t>
  </si>
  <si>
    <t>I will subtly encourage my evil rivals to avail themselves of Rule 64. After all, a good psychiatrist will refuse to treat them, and if they go to an evil psychiatrist, they have handed a convenient master list of all their weaknesses and phobias to someone who will sell it to the highest bidder. As a corollary, I will bid high (keeping in mind the possibility that the evil psychiatrist may be planning a double-cross).</t>
  </si>
  <si>
    <t>I will hire a team of board-certified architects and surveyors to examine my castle and inform me of any secret passages and abandoned tunnels that I might not know about.</t>
  </si>
  <si>
    <t>If the beautiful princess that I capture says "I'll never marry you! Never, do you hear me, NEVER!!!", I will say "Oh well" and kill her.</t>
  </si>
  <si>
    <t>I will not strike a bargain with a demonic being then attempt to double-cross it simply because I feel like being contrary.</t>
  </si>
  <si>
    <t>The deformed mutants and odd-ball psychotics will have their place in my Legions of Terror. However before I send them out on important covert missions that require tact and subtlety, I will first see if there is anyone else equally qualified who would attract less attention.</t>
  </si>
  <si>
    <t>My Legions of Terror will be trained in basic marksmanship. Any who cannot learn to hit a man-sized target at 10 meters will be used for target practice.</t>
  </si>
  <si>
    <t>Before employing any captured artifacts or machinery, I will carefully read the owner's manual.</t>
  </si>
  <si>
    <t>If it becomes necessary to escape, I will never stop to pose dramatically and toss off a one-liner.</t>
  </si>
  <si>
    <t>I will never build a sentient computer smarter than I am.</t>
  </si>
  <si>
    <t>My five-year-old child advisor will also be asked to decipher any code I am thinking of using. If he breaks the code in under 30 seconds, it will not be used. Note: this also applies to passwords.</t>
  </si>
  <si>
    <t>If my advisors ask "Why are you risking everything on such a mad scheme?", I will not proceed unless I have a response that satisfies them.</t>
  </si>
  <si>
    <t>I will design fortress hallways with no alcoves or protruding structural supports which intruders could use for cover in a firefight.</t>
  </si>
  <si>
    <t>Bulk trash will be disposed of in incinerators, not compactors. And they will be kept hot, with none of that nonsense about flames going through accessible tunnels at predictable intervals.</t>
  </si>
  <si>
    <t>I will see a competent psychiatrist and get cured of all extremely unusual phobias and bizarre compulsive habits which could prove to be a disadvantage.</t>
  </si>
  <si>
    <t>For INFPs the dominant quality in their lives is a deep-felt caring and idealism about people. They experience this intense caring most often in their relationships with others, but they may also experience it around ideas, projects, or any involvement they see as important. INFPs are often skilled communicators, and they are naturally drawn to ideas that embody a concern for human potential. INFPs live in the inner world of values and ideals, but what people often first encounter with the INFP in the outer world is their adaptability and concern for possibilities.</t>
  </si>
  <si>
    <t>INFP</t>
  </si>
  <si>
    <t>For INFJs the dominant quality in their lives is their attention to the inner world of possibilities, ideas, and symbols. Knowing by way of insight is paramount for INFJs, and they often manifest a deep concern for people and relationships as well. INFJs often have deep interests in creative expression as well as issues of spirituality and human development. While the energy and attention of INFJs are naturally drawn to the inner world of ideas and insights, what people often first encounter with INFJs is their drive for closure and for the application of their ideas to people's concerns.</t>
  </si>
  <si>
    <t>INFJ</t>
  </si>
  <si>
    <t>Overall Character Profile</t>
  </si>
  <si>
    <t>A True Neutral character or organization can be introduced as a Wild Card, neither aligned with the Hero nor the Big Bad. On the other hand, they may well be on one side or the other, at least nominally. Perhaps they care little for the conflict and have their own goals, which are neither particularly good or evil. A True Neutral scientist may work for the good guys because it furthers their research, but they may also work for the bad guys for the same reason. They could also be on whichever side their friends are, just because of that. True Neutral characters can seem somewhat selfish, but they can also seem rather happy-go-lucky in comparison to more responsible characters. True Neutral is the base alignment of animals. Robots that do not come with an ethical system are also True Neutral by default (although this doesn't stop them having a personality). Muggles and Punch Clock Villains are often the "don't care" variety of True Neutral. Many Byronic Heroes fit True Neutral as well. A True Neutral is somebody whose first solution to any dilemma is 'what would a bear do?'. However, non-sapients and Blue and Orange Morality may be described as not being even True Neutral; this is done when one wants to emphasize that something can't be judged or described by our moral terms at all.</t>
  </si>
  <si>
    <t>Who for :</t>
  </si>
  <si>
    <t xml:space="preserve"> - A bit part employee/agent allied to the Antagonist (or at least in tune with them).</t>
  </si>
  <si>
    <t>Motivations</t>
  </si>
  <si>
    <t>Because Destiny Says So: Characters want to fulfill a prophecy.</t>
  </si>
  <si>
    <t>Because You Were Nice to Me: One character is loyal to another due to a single kind act.</t>
  </si>
  <si>
    <t>Career Building Blunder: When an early mistake provides the motivation for a character</t>
  </si>
  <si>
    <t>Chronic Hero Syndrome: Character is compelled to help everyone, all the time.</t>
  </si>
  <si>
    <t>Community-Threatening Construction: When a planned construction site motivates residents to defend their home, which is subject for demolition.</t>
  </si>
  <si>
    <t>Concepts Are Cheap: Characters have vague one word motivations that could really mean anything.</t>
  </si>
  <si>
    <t>Darwinist Desire: A character wants to reproduce with the fittest mate possible.</t>
  </si>
  <si>
    <t>Debt Detester: Character repays debts as soon as possible so as to not owe others.</t>
  </si>
  <si>
    <t>Declaration of Protection: A person has their entire motivation built around protecting a vulnerable person (usually a girl).</t>
  </si>
  <si>
    <t>Desperately Looking for a Purpose in Life: A character on a journey to find a meaningful place in the world.</t>
  </si>
  <si>
    <t>Despotism Justifies the Means: Bad guys who want only power and will do anything to achieve it</t>
  </si>
  <si>
    <t>Dismotivation: Characters try hard to achieve nothing.</t>
  </si>
  <si>
    <t>Driven by Envy: A character wants something someone else has, and resents them for it.</t>
  </si>
  <si>
    <t>Dystopia Justifies the Means: Bad guys whose goal is to create a nightmarish Crapsack World.</t>
  </si>
  <si>
    <t>Embodiment of Virtue: A character is driven by the desire to achieve perfection in a certain moral virtue.</t>
  </si>
  <si>
    <t>Enemies Equals Greatness: Opposition or mistreatment from others is what gets a character highly motivated to do great things.</t>
  </si>
  <si>
    <t>Everyone's Baby Sister: Threats on a character that everyone cares about gets characters to act against the threat.</t>
  </si>
  <si>
    <t>Failure Knight: A character failed to protect someone once, and is determined not to fail again.</t>
  </si>
  <si>
    <t>The Peek A Bogeyman is one level more harmless than the Harmless Villain. He's (almost always) a cartoon monster who is more of a jerk than "evil". He takes advantage of the frightening image for which other more industrious of his kind have labored, and uses his existence to frighten people. "Boo!" And then he laughs when they run away. This is all he does. Sometimes it's his designated job. He probably wouldn't know what to do if someone wasn't frightened of him. Characters should be careful about what genre they are in, because true horror movie ghosts often pretend to be this to lull their so-called "Genre Savvy" prey into a false sense of security. Alternately, all it takes is one good scare to trigger a Fright Deathtrap.</t>
  </si>
  <si>
    <t>The Peeping Tom</t>
  </si>
  <si>
    <t>When a character previously positioned as a Big Bad is revealed in fact to be either the flunky, puppet, or spokesman for a higher authority. Note that gender of either is not relevant. The Man has deeper motives, bigger designs, and more power than the hero(es) could ever hope to smash in one blow; they will usually have to go through another round of dungeon diving just to stand a chance. When he reveals his reasons for being evil, expect the theme of the plot to unfold quickly and dramatically. In many genres, the Man Behind the Man often has more sinister and apocalyptic goals than his predecessor. Eg: while a puppet king or greedy corporation may want to take over the world, the real Big Bad may want to destroy the world, or erase all.</t>
  </si>
  <si>
    <t>The Man Behind The Monsters</t>
  </si>
  <si>
    <t xml:space="preserve">The Peeping Tom is a character who gets his kicks from non-consensual voyeurism — spying on others in explicit situations without their permission or knowledge. Peeping Toms are often driven by a fetishistic urge, deriving pleasure not just from the act of spying itself, but from the thrill of the potential for getting caught. This is, unfortunately, a case of Truth in Television, as acts of peeping are reported in all cultures around the world, their goal made easier each year as Technology Marches On. The methods of peeping can vary, from the classic depiction of a pervert peering through windows, to Naughty Birdwatching through the use of telescopes or binoculars, to the tech-savvy voyeur who sets up hidden cameras in bathroom stalls. </t>
  </si>
  <si>
    <t>People Puppets</t>
  </si>
  <si>
    <t xml:space="preserve">Not Mind Control - body control! Some guys just feel the need to be in control... of everything. Including you. No, not with possession, not through manipulation; we mean literally controlling your body, forcing you to move as he wishes, and turning you into his personal People Puppets. Such a character, usually a villain, can control his victims' limbs as if they were marionettes on a set of strings. Sometimes he'll actually have a puppet-theme, and many a Demonic Dummy has powers like this; but other times a character just happens to have this ability along with related Psychic Powers. In either case, those controlled will often move in Marionette Motion. He can manipulate others' bodies while they're still in 'em, much to his victims' dismay... </t>
  </si>
  <si>
    <t>Perky Female Minion</t>
  </si>
  <si>
    <t>A good way of applying the humor of The Comically Serious to villains is by pairing them with the Perky Female Minion. This character is something like the Distaff Counterpart/Foil to the Enigmatic Minion; they can range in psyche from Punch Clock Villain to fairly psychotic, but have an upbeat, Genki Girl personality in sharp contrast to the villain they serve who will be gloomy, Ax-Crazy, etc. If the female minion has a crush on the other villain, it will generally be of the Mad Love variety, although this affection isn't a requirement, nor is its reciprocation. However, despite her cheerfulness and energy, she is usually still good at what she does.</t>
  </si>
  <si>
    <t>Perverse Puppet</t>
  </si>
  <si>
    <t>A Sister Trope of Creepy Doll, Killer Teddy Bear, Demonic Dummy, and the evil version of Living Toy. Dolls, marionettes and puppets that are either possessed by a bigger evil like demons or ghosts, or alive with a murderous streak, mindlessly attacking anything in sight. In Video Games, they usually appear as the Big Bad's basic Cannon Fodder army or just lesser enemies that just get into the heroes' path and are dispatched without much effort. In other media, they may be featured as the main antagonist.</t>
  </si>
  <si>
    <t>Killer Teddy Bear</t>
  </si>
  <si>
    <t>A teddy bear, or any other cute plush animal from your childhood just earned a place in your worst nightmares by killing/being used to kill people. Sometimes caused by a Sealed Evil in a Teddy Bear. Related to Creepy Doll. Sister Trope to Perverse Puppet and Demonic Dummy. Not always a case of Fluffy the Terrible. See also: Bears Are Bad News, even if the plush is not always a bear.</t>
  </si>
  <si>
    <t>Pirate, Brute</t>
  </si>
  <si>
    <t>Pirate, Rogue</t>
  </si>
  <si>
    <t>Villains who lived free on the open sea, with a parrot on each shoulder and a chest full o' gold. Fond o' drinking and prone ta fights, out to live "a short life and a merry one." Some pirates are major threats whenever they appear. Seeing the Jolly Roger on the horizon is bad news for the dashing, clean-cut heroes, who will soon have to deal with a wave of unwashed brutes intent on looting as much as they can, killing the crew, and… ahem… "abducting" the women. Generally the easy go-to bad guys for anything in The Cavalier Years. These pirates are pure evil.</t>
  </si>
  <si>
    <t xml:space="preserve">Dashing villains who lived free on the open sea, with a parrot on each shoulder and a chest full o' gold. Fond o' drinking and prone ta fights, out to live "a short life and a merry one." Pirates featured as dashing romantic heroes and rebels, ranging from the rather goofy to the totally rebellious; generally, they follow a code of honor. Frequently featured as The Pirates Who Don't Do Anything to prevent their romantic aura being tainted by them harming innocents. The Romantics were fond of this trope, as in Lord Byron's The Corsair. It appeared in Gilbert and Sullivan's The Pirates of Penzance with pirates who can not oppress an orphan (and swallow any and all claims to be an orphan) and are easily overcome by appealing to their loyalty to Queen Victoria. </t>
  </si>
  <si>
    <t>Pirate, Ghost</t>
  </si>
  <si>
    <t>Sometimes the most scurvy and fearsome of Pirates, even after being sent to Davy Jones' locker, just don't stay in their watery graves. Instead, they continue to terrorize the seas as fearsome undead scourges, complete with a Ghost Ship crewed by the damned. Despite the name, the Ghost Pirate trope includes all forms of undead pirates, including zombie or skeletal variants. Occasionally, their sojourn as the living dead is due to a terrible curse that keeps them sailing (which may or may not involve voodoo). Other times, they're just too tough to stay in hell. Legends of ghost ships and ghost pirates alike may derive from the tale of the Flying Dutchman, a phantom ship reportedly doomed to sail the oceans for eternity.</t>
  </si>
  <si>
    <t>Pirate 400 Years Too Late</t>
  </si>
  <si>
    <t>Swashbuckling, rum-swilling, Dressed to Plunder pirates in modern times. Compare and contrast Sky Pirates. Space Pirates is when they are a few more centuries late. For modern, Real Life pirates of the type who are very good at shivering people's timbers (with an AK-47 not a cutlass), see Ruthless Modern Pirates. If the pirates are more concerned with looking the part than acting it, they're probably The Pirates Who Don't Do Anything. Compare to Born in the Wrong Century for when they feel like they belong in The Golden Age of Piracy.</t>
  </si>
  <si>
    <t xml:space="preserve">Pirates still roam the waters today (mostly in regions of high political instability or weak military resolve to stop them, such as Somalia, West Africa, and the Straits of Malacca). This trope is about them. Unlike their conventional counterparts, there is nothing romantic about these modern-day pirates. They tend to be completely ruthless, cold-blooded killers, devoid of honor and willing to stoop to any crime: sociopaths on the high seas. Bonus points if characters express disappointment at these pirates' failure to shiver timbers. Yet, this characterization of being honorless, psychopathic killers is exactly how pirates were viewed during the Golden Age of Piracy. </t>
  </si>
  <si>
    <t>Where Scary Shiny Glasses meets Cool Shades. Usually they hide the malice from the eyes of the one wearing them. If you're Making a Spectacle of Yourself, invoking this trope will fail horribly. Examples are numerous, including The Men in Black, members of secret societies, CIA agents, mafiosi, Yakuza, sinister police officers, Agents in the Matrix films... you get the picture. Not always associated with villainous characters but usually a deliberate attempt to intimidate, so chances are that if a hero wears these, they're an example of Good Is Not Nice if not a full Anti-Hero.</t>
  </si>
  <si>
    <t>Sissy Villain</t>
  </si>
  <si>
    <t xml:space="preserve">The Sissy Villain, as his name would suggest, is a man whose heart is as twisted as his wrist is limp. Due to social stigmas against male femininity and "unmanliness", there's a strong tendency in fiction to assign effeminate traits to villains: flamboyant mannerisms, delicate voices, light builds, prissiness, femininely pretty looks, grandiloquent speeches, giggling, love for poetry and opera, impeccable fashion sense (not always in men's clothing), fondness for Persian cats, etc. Evil, it seems, is swishier than a silk skirt. Frequently, The Hero pitted against the Sissy Villain is an old-fashioned Manly Man and making the villain "unmasculine" is intended to emphasize this. After all, there's nothing manlier than beating up a sissy. </t>
  </si>
  <si>
    <t>Sixth Ranger Traitor</t>
  </si>
  <si>
    <t>I will instruct my guards when checking a cell that appears empty to look for the chamber pot. If the chamber pot is still there, then the prisoner has escaped and they may enter and search for clues. If the chamber pot is not there, then either the prisoner is perched above the lintel waiting to strike them with it or else he decided to take it as a souvenir (in which case he is obviously deeply disturbed and poses no threat). Either way, there's no point in entering.</t>
  </si>
  <si>
    <t>As an alternative to not having children, I will have lots of children. My sons will be too busy jockeying for position to ever be a real threat, and the daughters will all sabotage each other's attempts to win the hero.</t>
  </si>
  <si>
    <t>If I have children and subsequently grandchildren, I will keep my three-year-old granddaughter near me at all times. When the hero enters to kill me, I will ask him to first explain to her why it is necessary to kill her beloved grandpa. When the hero launches into an explanation of morality way over her head, that will be her cue to pull the lever and send him into the pit of crocodiles. After all, small children like crocodiles almost as much as Evil Overlords and it's important to spend quality time with the grandkids.</t>
  </si>
  <si>
    <t>If one of my daughters actually manages to win the hero and openly defies me, I will congratulate her on her choice, declare a national holiday to celebrate the wedding, and proclaim the hero my heir. This will probably be enough to break up the relationship. If not, at least I am assured that no hero will attack my Legions of Terror when they are holding a parade in his honor.</t>
  </si>
  <si>
    <t>I will order my guards to stand in a line when they shoot at the hero so he cannot duck and have them accidentally shoot each other. Also, I will order some to aim above, below, and to the sides so he cannot jump out of the way.</t>
  </si>
  <si>
    <t>My dungeon cell decor will not feature exposed pipes. While they add to the gloomy atmosphere, they are good conductors of vibrations and a lot of prisoners know Morse code.</t>
  </si>
  <si>
    <t>If my surveillance reports any un-manned or seemingly innocent ships found where they are not supposed to be, they will be immediately vaporized instead of brought in for salvage.</t>
  </si>
  <si>
    <t>I will classify my lieutenants in three categories: untrusted, trusted, and completely trusted. Promotion to the third category will be awarded posthumously.</t>
  </si>
  <si>
    <t>Before ridiculing my enemies for wasting time on a device to stop me that couldn't possibly work, I will first acquire a copy of the schematics and make sure that in fact it couldn't possibly work.</t>
  </si>
  <si>
    <t>Ropes supporting various fixtures will not be tied next to open windows or staircases, and chandeliers will be hung way at the top of the ceiling.</t>
  </si>
  <si>
    <t>I will provide funding and research to develop tactical and strategic weapons covering a full range of needs so my choices are not limited to "hand to hand combat with swords" and "blow up the planet".</t>
  </si>
  <si>
    <t>I will not set myself up as a god. That perilous position is reserved for my trusted lieutenant.</t>
  </si>
  <si>
    <t>I will instruct my fashion designer that when it comes to accessorizing, second-chance body armor goes well with every outfit.</t>
  </si>
  <si>
    <t>I will keep a record of all previous structural renovations to all my buildings. If I acquire a new one and only if I plan on keeping it, I will have professionals and 5 year old kids scour every nick and crevice, just in case there's some secret passage or a basement that wasn't in the original plans.</t>
  </si>
  <si>
    <t>I will regularly train with an Old Master (or two) and make sure my Legions of Terror regularly train with a variety of Old Masters themselves. After all, how do you think they became Old Masters?</t>
  </si>
  <si>
    <t>I will not pass off my opponents as all Card Carrying Villains or otherwise Always Chaotic Evil. Instead, I will paint them as well-meaning but misguided. That's easier for the public to swallow.</t>
  </si>
  <si>
    <t>I will simply push the hero into the shark pool instead of hanging him above it.</t>
  </si>
  <si>
    <t>Dating is a risky prospect. The song goes: “A pretty face can hide an evil mind.” Of course, there’s nothing at all wrong with The Hero dating.</t>
  </si>
  <si>
    <t>No matter how remote the possibility may be, I will always keep in mind the possibility of a god, gods or god-like entity existing and assisting the hero, a la The Odyssey.</t>
  </si>
  <si>
    <t>If the Hero is beginning a transformation sequence, I will either shoot the Hero as s/he is undergoing it or increase my weapon's power as it occurs, rather than merely standing and gawking at it.</t>
  </si>
  <si>
    <t>Alternatively, I would withdraw while he's distracted with said sequence. Eventually, he'll turn back into his normal form, convinced that the battle has ended. At which time I shall have him shot dead from sniper range while his transformation powers are on cooldown.</t>
  </si>
  <si>
    <t>If I threaten to destroy the beautiful princess's hometown/city/planet if she does not give up critical information, and this pressure results in her giving up said information, I will not destroy the hometown/city/planet anyway. I Gave My Word. Of course, this automatically invalidates if she gave me false info.</t>
  </si>
  <si>
    <t>I will not do Sex Slavery ever. Power Is Sexy; there are probably millions of women in my kingdom who will happily jump into bed with me.</t>
  </si>
  <si>
    <t>I WILL leverage any relationships the brooding Anti-Hero on the verge of a Face–Heel Turn is in to my advantage, especially if they are part of a monastic order that forbids romance/marriage.</t>
  </si>
  <si>
    <t>My base of operations will be a nondescript average-sized building with no visual displays of any sort. Rest assured, a legitimate business where you rent out your quarters will not hesitate to rat you out if The Hero and his pals come knocking.</t>
  </si>
  <si>
    <t>I will train My Dragon to snap me out of a temper tantrum.</t>
  </si>
  <si>
    <t>I will never ever tell destructive weapons to converge on my position. This is particularly true if a) the units destroy based on certain criteria no matter what, or b) the units are just forces of destruction that destroy everything no matter what. Even if the hero is at my location, I will not say this: anything can happen in the time between my summons, and the time the units arrive. Circumstances may occur such that I, or something in/on/around me that I don't know about/can't immediately remove/can't reach, wind up fitting the profile of my weapons' target, and if I state my position, I've guaranteed that my own weapons will chase me down wherever I go. Instead I will summon them to a fixed position that I know I can flee in an emergency, that isn't dependent on where I am.</t>
  </si>
  <si>
    <t>My planetary-destruction weapon can be tested just as well by firing it at a desolated, uninhabited planet.</t>
  </si>
  <si>
    <t>If La Résistance is on the verge of overthrowing me, I will not break out the nukes/planetary bombardment/Death Stars/whathaveyou. Chances are, if they've gotten that far, the populace probably supports them and breaking out the aforementioned weapons would only increase that support. I will instead try to negotiate a deal whereby I am allowed to live in relatively affluent exile, or just flee the kingdom.</t>
  </si>
  <si>
    <t>I will NEVER personally supervise any high-profile construction, especially if it's for military purposes. I prefer NOT to give La Résistance excellent chances to kill me, thanks.</t>
  </si>
  <si>
    <t>I will not forbid any school, camp, campaign, or community organization under my jurisdiction to ever have a public show. Good PR is not always overrated.</t>
  </si>
  <si>
    <t>Under zero circumstances will I hotwire – or encourage anyone else to hotwire – any musical instrument for the express purpose of disposing of The Hero. Neither Murphy's Law nor Finagle's Law play favorites.</t>
  </si>
  <si>
    <t>I will ALWAYS have no less than 3 Outside Context Villains to get the call on speed dial whenever necessary.</t>
  </si>
  <si>
    <t>If the hero has a very strong compulsion to never take a life, then I will take full advantage of it. Though of course, you never know when a semi-pacifist hero will snap and make an exception for me.</t>
  </si>
  <si>
    <t>Considering how it usually turns out, I will not waste any time when I encounter the hero. I will immediately try to kill him on sight without delay; I will not take him prisoner, nor have any conversation, nor will I use any slow means of killing him.</t>
  </si>
  <si>
    <t>If I ever decide that retreat is a good option, I will attempt to salvage as many high ranking officials and appropriate mook squadrons with me. This ensures that I will not look like a jerkass to my minions and that I might legitimately care about their well being. Boosts morale, even while we're all running away.</t>
  </si>
  <si>
    <t>Related to Rule 44: Before hiring any Bounty Hunters, I will make absolutely sure that no one within in my own ranks has the skills to carry out the same task. Hired Guns run the risk of being paid to turn against me if The Hero can offer them more money than I can.</t>
  </si>
  <si>
    <t>An accountant and / or purser is never a bad idea.</t>
  </si>
  <si>
    <t>Instead of attempting to take over the world starting with highly developed countries, I will start my world conquest in Southern Asia and Africa (or whatever Universe I happen to be stuck in's equivalent to an area that is poor, badly defended, and has little importance on the global market.)</t>
  </si>
  <si>
    <t>I will consider all rules and vows carefully, but will treat them only as guidelines, not absolute laws. If fiction has taught me anything, an inflexible evil overlord is a dead evil overlord.</t>
  </si>
  <si>
    <t>If I am using the hero's girlfriend as a hostage and am holding her at the point of imminent death when confronting the hero, I will focus on her and not him. He won't try anything with his true love held hostage. On the other hand, the fact that she has been weak, slow-witted, naive and generally useless up to this point has no bearing on her actions at the moment of dramatic climax.</t>
  </si>
  <si>
    <t>I will not have anyone work on a project involving something that had killed their families or traumatized in any way without their explicit consent.</t>
  </si>
  <si>
    <t>I will never wear a cape. If I do decide to wear a cape, it will be tied on in such a way that it comes off when pulled. This will allow me to look cool without worrying about it being used to catch me or strangle me. Heck, it might even distract the hero when he pulls on my cape while I escape and he is left with the cape.</t>
  </si>
  <si>
    <t>I will avoid wearing a mask if at all feasible unless it makes me more powerful or if I need to hide my identity. I may also wear a mask to conceal my disfigurement. However, I will do this only if it is a legitimately gruesome disfigurement, and not just a few scratches on one cheek.</t>
  </si>
  <si>
    <t>If I need to hide my identity with a mask, then that mask will, through either technology or magic (or both), at the very least change my voice. Other functions should include a breath mask and protection from bullets.</t>
  </si>
  <si>
    <t>If I must wear a mask, I will try to make it something that is not sinister in some manner. Things such as skulls, demons, etc. tend to unsettle subordinates, lower morale and make myself a more obvious target for assassination attempts. If I must wear such a mask for whatever reason I will require all my minions to wear the same mask to confuse said possible assassin.</t>
  </si>
  <si>
    <t>No leather dress/catsuits with an insane amount of cleavage. It will confuse the hero if the villainess is demurely dressed. If she really wants to dress like that, fine, but I'll advise against it.</t>
  </si>
  <si>
    <t>I will design the most Stripperiffic costume possible, and give it to my lowest ranked minions. Increases in rank will bring attendant changes in uniform to something less revealing and more practical. In addition to screwing with the hero's expectations, this will give the minions something to work for, and it's good to have ambitious minions.</t>
  </si>
  <si>
    <t>All repair work will be done by an in-house maintenance staff. Any alleged "repairmen" who show up at the fortress will be escorted to the dungeon.</t>
  </si>
  <si>
    <t>When my Legions of Terror park their vehicle to do reconnaissance on foot, they will be instructed to employ The Club.</t>
  </si>
  <si>
    <t>Employees will have conjugal visit trailers which they may use provided they call in a replacement and sign out on the timesheet. Given this, anyone caught making out in a closet while leaving their station unmonitored will be shot.</t>
  </si>
  <si>
    <t>Members of my Legion of Terror will attend seminars on Sensitivity Training. It's good public relations for them to be kind and courteous to the general population when not actively engaged in sowing chaos and destruction.</t>
  </si>
  <si>
    <t>I will not, under any circumstances, marry a woman I know to be a faithless, conniving, back-stabbing witch simply because I am absolutely desperate to perpetuate my family line. Of course, we can still date.</t>
  </si>
  <si>
    <t>All guest-quarters will be bugged and monitored so that I can keep track of what the visitors I have for some reason allowed to roam about my fortress are actually plotting.</t>
  </si>
  <si>
    <t>If my chief engineer displeases me, he will be shot, not imprisoned in the dungeon or beyond the traps he helped design.</t>
  </si>
  <si>
    <t>I will not send out battalions composed wholly of robots or skeletons against heroes who have qualms about killing living beings.</t>
  </si>
  <si>
    <t>I will not wear long, heavy cloaks. While they certainly make a bold fashion statement, they have an annoying tendency to get caught in doors or tripped over during an escape.</t>
  </si>
  <si>
    <t>If a malignant being demands a sacrificial victim have a particular quality, I will check to make sure said victim has this quality immediately before the sacrifice and not rely on earlier results. (Especially if the quality is virginity and the victim is the hero's girlfriend.)</t>
  </si>
  <si>
    <t>Suicidal Cosmic Temper Tantrum</t>
  </si>
  <si>
    <t>Take Over the City</t>
  </si>
  <si>
    <t>Take Over the World</t>
  </si>
  <si>
    <t>To Be a Master</t>
  </si>
  <si>
    <t>Character Motivations</t>
  </si>
  <si>
    <t>Elaborations:</t>
  </si>
  <si>
    <t>Greed.</t>
  </si>
  <si>
    <t xml:space="preserve">The character is hoarding something (money, power, remote-control ninja stars) on behalf of somebody else. </t>
  </si>
  <si>
    <t>Fear. Usually more morally complex because the character might actually be right. Maybe Lex Luthor is correct that Superman will eventually turn on us. Fearful heroes usually perceive threats that are current rather than potential, but they may be paranoid wrecks anyway.</t>
  </si>
  <si>
    <t>Mook Armies: The classic tactic, overrun with sheer numbers and institute whatever form of dictatorial ego-centric control you like. Criminal mafias, world conquering, or 'mere' mayhem; a Mook army can do all this and more. Corollary tactic: If mere mooks aren't enough, try Elite Mooks and Super Powered Mooks, or even a Monster of the Week to face the heroes. If you have enough mooks, remember that you can use the reserves. You can even gloat about it all you like, just don't tell them that... at least, not until after they charge. Don't boast about it, anyways.</t>
  </si>
  <si>
    <t>World of Me: Clone yourself. Then have your clone clone itself. Then have the clones of your clones of your clones, and so on. The hero wouldn't have his work cut out for him if you weren't a formidable opponent in your own right, so why not make a whole lot more of yourself? If you have the magic or the technology to pull it off, an even more effective tactic is using the bodies of your enemies as hosts. The main disadvantage of this tactic is that your clones tend to get ideas above their station, specifically each and every one may decide they should be the one in charge. There are two ways around this: Either make your clones hardwired to be subservient to you alone, or let your narcissism run its course so every one of you will naturally conform to your awesome, intelligent, good-looking authority. Don't make opposite sex clones of yourself. It never turns out well.</t>
  </si>
  <si>
    <t>A minor character playing an occupation role. Will showcase the world the protagonist is in. May have been involved with the protagonist for a long time and carriers their own history with and memories (maybe of the protagonist).  Entrepreneurs have an obsession about being their own boss.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</si>
  <si>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There are a number of jobs that fit within this occupation, including investigative...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</si>
  <si>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Law enforcement personnel include uniformed police, state troopers, federal...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</si>
  <si>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Military covers any of the branches of the armed forces, including army,...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</si>
  <si>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Ordained clergy of all persuasions, as well as theological scholars and...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</si>
  <si>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Farm workers, hunters, and others who make a living in rural communities fall under this category.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</si>
  <si>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A student can be in high school, college, or graduate school.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</si>
  <si>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Scientists and engineers of all types fit within the scope of this starting occupation.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</si>
  <si>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Symbolic - life consumed by revenge</t>
  </si>
  <si>
    <t>Symbolic characters are characters whose primary literary function is symbolic, even though the character may retain normal or realistic qualities. One classic that uses characters as symbols is The Scarlet Letter. Roger is the symbol of a life consumed with revenge. He was a mostly normal man. He was small in stature, with a furrowed visage, a remarkable intelligence in his features... A slight deformity of the shoulder. When Roger finds out that Hester has been unfaithful, he vows to take revenge on the man who sinned with her. Later he meticulously plots revenge. His life becomes consumed with the carrying out of his revenge. He himself sins as he tries to destroy Arthur’s soul. Roger soon comes to resemble the devil.</t>
  </si>
  <si>
    <t>Psycho Psychologist</t>
  </si>
  <si>
    <t>Mental illness or psychological trauma can be serious, damaging issues that may need many months, if not years, of serious and dedicated care from a highly trained and understanding professional. This is what happens when you take those professionals and add a sprinkle of Ax-Crazy, Torture Technician, and / or Manipulative Bastard. Psycho Psychologists are therapists who really should not be; at best they will display a criminally negligent Lack of Empathy with the patient and either grow callously frustrated with dealing with other people's problems, or give them horrible and often self-destructive advice; at worst, they will have sinister, ulterior motives and actively abuse the relationship, possibly making their hapless victim an Unwitting Pawn.</t>
  </si>
  <si>
    <t>Psycho Supporter</t>
  </si>
  <si>
    <t>A psycho supporter follows someone else's beliefs simply because the supporter is nuts. Used a lot to deconstruct other tropes, most notably the Genki Girl, The Dragon, and Sycophantic Servant. If this character is initially a good guy, a Face–Heel Turn will most likely happen. May also intersect with the Poisonous Friend, Yandere, and Lady Macbeth. A lot of Psycho Supporters also suffer from Mad Love or the Subordinate Excuse if they're really devoted to the leader in question. Contrast Stepford Smiler.</t>
  </si>
  <si>
    <t>The Punishment</t>
  </si>
  <si>
    <t>These pseudo-Nazis can generally range from sympathetic people who got swept up in the chaos to a simplified bunch of Psychos for Hire who joined to massacre inferior races. Common elements include a black- or brown-uniformed paramilitary political force with simple geometric emblems on their arms, centering on one person as the supreme leader heavily guarded by his black shirted longcoat-wearing minions. Their ideology typically consists of the leader constantly shrieking, "We are the Master Race/Species! We will reign supreme! We will crush all who oppose us! All inferiors shall submit or/and die! Hail Victory!". They will commit the most hideous of crimes in a heartbeat, and the only thing that will get them to stop is unyielding force.</t>
  </si>
  <si>
    <t>Nazi Grandpa</t>
  </si>
  <si>
    <t>That kindly old European man who lives at the end of the street, who tends his garden and waves at you with a smile when you walk by? Yeah. Seems he has a Dark Secret. Back during World War II he was a card-carrying member of die Nationalsozialistische Deutsche Arbeiterpartei and a fervent supporter of Adolf Hitler and all the man stood for. But that was then. Now? Now he's an old, and very bitter, Nazi. If they're living incognito in some other country (usually the United States), it's not uncommon for them to be the target of Nazi Hunters who have found out his true identity. A very specific Sub-Trope of Grumpy Old Man. Married to the Racist Grandma. Related to Retired Monster.</t>
  </si>
  <si>
    <t>Nazi Protagonist</t>
  </si>
  <si>
    <t>Although Nazi Germany and individuals affiliated with the Nazi regime are typically cast as villains (and for good reason), there are occasional works of fiction where a Nazi, or a person who is associated with the Nazi-era German government or military, is the protagonist, rather than an antagonist. On occasion, the character in question is not a villain protagonist — mostly because they're a Nazi in name only, and react to their more objectionable orders by Bothering by the Book or actively fighting from the inside.</t>
  </si>
  <si>
    <t>Necessarily Evil</t>
  </si>
  <si>
    <t>A villain may believe that the Ends (involving Utopia or species survival) justify the Means, but has in no way lost his conscience. He knows full well that what he's doing is evil and that heroes may try to bring him to justice for his crimes. He may in fact be counting on it, feeling it to be a just punishment for what he feels he must do. He may bear the heroes no ill will, and may instead commend them for trying to stop him. Oftentimes, he will flat-out refuse to take part in his newfound paradise: the things that he did to create it are inexcusable in the new society. This is the more Anti-Villain version of the Well-Intentioned Extremist or Knight Templar. He does what he has to do, because he knows that something far worse will happen if he doesn't.</t>
  </si>
  <si>
    <t>No Antagonist</t>
  </si>
  <si>
    <t xml:space="preserve">Since all fiction essentially narrows down to conflict between two or more opposing forces, it is typical to represent these forces in the story's characters, with one faction called the protagonists —usually (but not always) being the "good guys" and another in opposition to the protagonists called the antagonists, who are usually (but not always) the "bad guys" (from the perspective of the work, at least). Some stories, however, are cut from a different thread. Rather than representing the conflict as the "good guys" against the "bad guys", the central conflict is caused by other forces and does not feature characters in direct opposition to the protagonists. Instead, the forces at work are more intangible and not bound to a set of characters. </t>
  </si>
  <si>
    <t>Noble Demon</t>
  </si>
  <si>
    <t xml:space="preserve">Their goals are evil but their means, not so much. A Noble Demon is a villainous character with a code of honor. He doesn't care that he has a bad image — he may even actively cultivate and embrace it. However, every so often a situation presents itself and he's just not willing to go the extra mile to be completely evil. He'll topple your castle, but he'll do it right after everyone has cleared out first. He'll sacrifice whole armies to achieve his goal but he'll also sacrifice himself if he must. He'll conquer your village but he won't cause more destruction than necessary. He wants to kill The Hero but he won't stab In the Back. His ambition might be to Take Over the World, or merely to uphold the evil side of the Balance Between Good and Evil. </t>
  </si>
  <si>
    <t>Noble Top Enforcer</t>
  </si>
  <si>
    <t>The Noble Top Enforcer is an Anti-Villain Dragon who is considerably more virtuous than the Big Bad. Why they serve the villain can vary. They could be doing so out of loyalty to him, loyalty to their nation, or regarding them as the least bad alternative, or they could just be stuck in their situation through other circumstances. Expect this character to not do any of the real bad stuff his boss does or perform a Faustian Rebellion if ordered to do something unpleasant as a way to Take a Third Option. Tend to be extremely popular characters because they're highly sympathetic. Their deaths are a common Tear Jerker.</t>
  </si>
  <si>
    <t>No One Sees the Boss</t>
  </si>
  <si>
    <t>This guy has zero fighting skills. Or, they might have okay fighting skills for a human but they're against a superpowered hero. In any case, what they lack in physical prowess they make up for in resources, cunning, and/or good PR, and will rely on a second-in-command or Quirky Miniboss Squad to do all of the dirty work that needs to get done. In the event they do encounter the hero, they usually try to trick them into not attacking them, just run for it, or they somehow have the fight stacked in their favor.</t>
  </si>
  <si>
    <t>Non-Malicious Monster</t>
  </si>
  <si>
    <t>One step below Anti-Villain: a creature that could be called monstrous, but can't actually be viewed as evil, since it lacks any actual malice or sentience. This is not to say that they're not a threat; they're usually a literal monster, and if they're not dealt with, many people will die. It's just that, in theory, options besides killing the monster exist. Certain portrayals of Eldritch Abominations go out of their way to portray the Abominations as, well, dangerous only because we're in the way. Remember the last time you cared about the bugs you step on when walking in your yard? Sometimes compared to a more normal villainous character, frequently a Corrupt Corporate Executive, to make the distinction between "monster" and "evil" more explicit.</t>
  </si>
  <si>
    <t>Not Evil, Just Misunderstood</t>
  </si>
  <si>
    <t>How to have a Red Scare villain without insulting the Soviet Union or the Russian Federation. The Renegade Russian, formerly Renegade Soviet before The Great Politics Mess-Up, is (or was) a member of the Soviet/Russian military, government, or Secret Police. They are involved in an evil scheme, as either The Dragon or Big Bad. They may well have Communist beliefs. But, there's one big caveat. Their actions are neither authorised nor condoned by the Kremlin. Indeed, the Kremlin may well be actively trying to stop them, at the time of the Détente in particular. If you're too bad for the Soviet Union, then you are really bad. This sort of villain may also be used in post-Cold War stories (usually as an ex-KGB or Russian army official gone rogue).</t>
  </si>
  <si>
    <t>The Renfield</t>
  </si>
  <si>
    <t>Vampires are usually bad for human health, especially the evil ones. But that doesn't stop certain people from going into a vampire's servitude. Part of the reason is, when you can't go out in sunlight, there's a lot of things you can't do for yourself. Part of the reason is that sometimes you just need minions. Enter The Renfield. Reasons for this can vary; either the slave has wilfully gone into servitude, the would-be slave got addicted to the vampire's blood, the vampire used some sort of mind-control power, occasionally they'll just be hired, and/or the vampire simply tempted the would-be servant with the possibility of becoming a vampire as well.</t>
  </si>
  <si>
    <t>The Igor</t>
  </si>
  <si>
    <t>Igor is the Sidekick and manservant to a Mad Scientist. He's an absolute toady, loyal to a fault, and has no problem doing unsanitary scut-work (such as Grave Robbing) for his genius master, who is always addressed as "Master," sometimes with an impressive lisp. He'll typically be a hunchback, dwarf, or even some small variety of monster. Evil Sorcerers can substitute a tiny imp or demon. A vague European accent and/or a Peter Lorre impression round out the vocal category. Igor can't fight (usually), and if encountered by the hero in a combat situation, will high-tail it out with or without his master, unless the master tries to sacrifice him to enhance his own chances. Abduction of young screaming ladies, however, is within Igor's power.</t>
  </si>
  <si>
    <t>Reptiles Are Abhorrent</t>
  </si>
  <si>
    <t>After I kidnap the beautiful princess, we will be married immediately in a quiet civil ceremony, not a lavish spectacle in three weeks' time during which the final phase of my plan will be carried out.</t>
  </si>
  <si>
    <t>I will not include a self-destruct mechanism unless absolutely necessary. If it is necessary, it will not be a large red button labelled "Danger: Do Not Push". The big red button marked "Do Not Push" will instead trigger a spray of bullets on anyone stupid enough to disregard it. Similarly, the ON/OFF switch will not clearly be labelled as such.</t>
  </si>
  <si>
    <t>I will not interrogate my enemies in the inner sanctum — a small hotel well outside my borders will work just as well.</t>
  </si>
  <si>
    <t>I will be secure in my superiority. Therefore, I will feel no need to prove it by leaving clues in the form of riddles or leaving my weaker enemies alive to show they pose no threat.</t>
  </si>
  <si>
    <t>One of my advisors will be an average five-year-old child. Any flaws in my plan that he is able to spot will be corrected before implementation.</t>
  </si>
  <si>
    <t>All slain enemies will be cremated, or at least have several rounds of ammunition emptied into them, not left for dead at the bottom of the cliff. The announcement of their deaths, as well as any accompanying celebration, will be deferred until after the aforementioned disposal.</t>
  </si>
  <si>
    <t>The hero is not entitled to a last kiss, a last cigarette, or any other form of last request.</t>
  </si>
  <si>
    <t>I will never employ any device with a digital countdown. If I find that such a device is absolutely unavoidable, I will set it to activate when the counter reaches 1:17 and the hero is just putting his plan into operation.</t>
  </si>
  <si>
    <t>I will never utter the sentence "But before I kill you, there's just one thing I want to know."</t>
  </si>
  <si>
    <t>When I employ people as advisors, I will occasionally listen to their advice.</t>
  </si>
  <si>
    <t>I will not have a son. Although his laughably under-planned attempt to usurp power would easily fail, it would provide a fatal distraction at a crucial point in time.</t>
  </si>
  <si>
    <t>I will resist any urge to taunt my enemy during my escape. For instance, if flying away via helicopter, I will not stop to wave goodbye at them.</t>
  </si>
  <si>
    <t>Despite any similarities they have, I will not keep an enemy alive because they resemble a lost family member or friend. As much as it would break my heart, it would be far better to just kill them immediately.</t>
  </si>
  <si>
    <t>If my plan involves derailing a high political figure, I will kill him once I am finished with him, not keep him drunken and embarrassed in the dilapidated building right next to my fortress.</t>
  </si>
  <si>
    <t>The keycard I use to activate my superweapon will be the swipe-and-withdraw kind, not the kind that has to be kept in the machine to keep it activated. I will take the keycard with me so nobody else can deactivate it.</t>
  </si>
  <si>
    <t>I will make it clear to my security precisely who I've invited to PR events. As such, if nobody I've invited is under the age of twenty, all teenagers and children are to be turned away at once regardless of whether or not they have a ticket.</t>
  </si>
  <si>
    <t>All trucks entering and leaving any of my secure installations will be searched top to bottom, on the inside AND on the outside.</t>
  </si>
  <si>
    <t>All sentries guarding my deathtrap obstacle course will check that all dead bodies really are dead. Preferably by stabbing/shooting the body in the back and/or head. Once this is done, corpses will promptly be gathered up and incinerated.</t>
  </si>
  <si>
    <t>If the hero escapes from me, I will order a full investigation on him. As a part of that, I will interview everyone in my organization to see if they know him; this includes the trained assassin I've hired.</t>
  </si>
  <si>
    <t>If the trained assassin I've hired refuses to kill the hero, I will interrogate them. If the assassin fails to give a good excuse, they will be executed immediately.</t>
  </si>
  <si>
    <t>I will always try to aim for the head with every shot. If this is not possible, I will gun down the enemy first, and follow up every downed enemy with a head shot.</t>
  </si>
  <si>
    <t>I will not fund any lengthy, high-budget, venture capitalist project, such as a hotel in space. Despite the boost in PR that I desperately need, it may well come back to bite me if it starts running over budget and starts to eat away at my vast funds.</t>
  </si>
  <si>
    <t>When I calibrate the controls for the superweapon to my handprint, I will immediately lock down the controls to ensure that nobody else can access the controls and disarm it or – even worse – detonate it where it will have no effect.</t>
  </si>
  <si>
    <t>I will always consider the best assassination techniques for every situation. For example, if I want to eliminate a vehicle near one of my installations while holding a New Year's Day PR event, the fireworks can easily disguise the flash and sound of a rocket launcher.</t>
  </si>
  <si>
    <t>I will not have the hero unwittingly set the final phase of my plan in motion if the only reason for doing so is my own personal amusement.</t>
  </si>
  <si>
    <t>I will remember who has the bargaining power at all times. Even if the hero has the object I need to launch my evil plan and is threatening to destroy it, it won't matter as long as I have his girlfriend.</t>
  </si>
  <si>
    <t>I will not try to discipline my beautiful daughter to rein in her dangerous carnal appetites. To the contrary, I will raise her to use and discard men like this week's hot fashion. That way, if she falls in love with the hero . . . well, that's what he thinks!</t>
  </si>
  <si>
    <t>I will never employ any Doomsday Device that is so destructive it would leave me with no world or subjects to rule over. I mean, if the world leaders can't or won't come up with the ransom, what options does that leave you?</t>
  </si>
  <si>
    <t>I will never build only one of anything important. All important systems will have redundant control panels and power supplies. For the same reason I will always carry at least two fully loaded weapons at all times.</t>
  </si>
  <si>
    <t>My pet monster will be kept in a secure cage from which it cannot escape and into which I could not accidentally stumble.</t>
  </si>
  <si>
    <t>I will dress in bright and cheery colors, and so throw my enemies into confusion.</t>
  </si>
  <si>
    <t>All bumbling conjurers, clumsy squires, no-talent bards, and cowardly thieves in the land will be preemptively put to death. My foes will surely give up and abandon their quest if they have no source of comic relief.</t>
  </si>
  <si>
    <t>All naive, busty tavern wenches in my realm will be replaced with surly, world-weary waitresses who will provide no unexpected reinforcement and/or romantic subplot for the hero or his sidekick.</t>
  </si>
  <si>
    <t>I will maintain a healthy amount of skepticism when I capture the beautiful rebel and she claims she is attracted to my power and good looks and will gladly betray her companions if I just let her in on my plans.</t>
  </si>
  <si>
    <t>I will only employ bounty hunters who work for money. Those who work for the pleasure of the hunt tend to do dumb things like even the odds to give the other guy a sporting chance.</t>
  </si>
  <si>
    <t>I will make sure I have a clear understanding of who is responsible for what in my organization. For example, if my general screws up I will not draw my weapon, point it at him, say "And here is the price for failure," then suddenly turn and kill some random underling.</t>
  </si>
  <si>
    <t>If an advisor says to me "My liege, he is but one man. What can one man possibly do?", I will reply "This," and kill the advisor.</t>
  </si>
  <si>
    <t>If I learn that a callow youth has begun a quest to destroy me, I will slay him while he is still a callow youth instead of waiting for him to mature.</t>
  </si>
  <si>
    <t>I will treat any beast which I control through magic or technology with respect and kindness. Thus if the control is ever broken, it will not immediately come after me for revenge.</t>
  </si>
  <si>
    <t>If I learn the whereabouts of the one artifact which can destroy me, I will not send all my troops out to seize it. Instead I will send them out to seize something else and quietly put a Want-Ad in the local paper.</t>
  </si>
  <si>
    <t>My main computers will have their own special operating system that will be completely incompatible with standard IBM and Macintosh powerbooks.</t>
  </si>
  <si>
    <t>If one of my dungeon guards begins expressing concern over the conditions in the beautiful princess' cell, I will immediately transfer him to a less people-oriented position.</t>
  </si>
  <si>
    <t xml:space="preserve">What's worse than one big man-eating monster? A whole hell of a lot of little ones. With monsters, bigger is not always better. Sometimes tiny can be terrifying if you have overwhelming numbers working for you. Nature has plenty of examples of this and many of them have found their way into the movies. Swarming bees, ants, locusts, piranha, etc. have all frightened moviegoers. Sci-Fi and Horror have added swarming terrors that go beyond things found in the back yard. The promise of nanotechnology also has a dark side. Microscopic machines rampaging across the countryside disassembling everything they encounter in their quest for raw materials with which to bolster their numbers is the latest paranoid fantasy. </t>
  </si>
  <si>
    <t>Teens Are Monsters</t>
  </si>
  <si>
    <t>In their strain to try and be taken seriously, teenagers are susceptible, gullible, and downright dangerous to anyone who wants to manipulate them. These are the best targets for demons, vampires or The Virus. Sometimes they're just delinquents with no respect, but are only a hair's breadth of sanity from shooting up an entire classroom, especially if you call them Just a Kid. Much of this trope is fueled by a distrust in teenagers by the adult population. Not to mention, many parents of young children dread the moment when their innocent little angels become sassy, hormonally-imbalanced drama-magnets. However, we'll usually see that the heroes are also teens, or at least one very "good" prominent one.</t>
  </si>
  <si>
    <t>Theatre Phantom</t>
  </si>
  <si>
    <t>The Phantom of the Opera, based off the book and play, is a considered by many to be one of the best movies of all time due to it's gripping combination of drama and horror. The title character himself is very intriguing, being a masked madman with a lot of tragedy and sadness has made him one of the most iconic villains (if not characters) in movie lore. As with most successes, the concept of a "phantom of the X" has since been used countless times since it's introduction. In comparison to the original, characters based on the Phantom are often varied. Sometimes they are a Captain Ersatz, sometimes they're a thoughtful parody of their inspiration.</t>
  </si>
  <si>
    <t>Then Let Me Be Evil</t>
  </si>
  <si>
    <t xml:space="preserve">Sometimes the "forces of good" in a story treat an "evil" character badly enough, for long enough, that the "evil" character just gives up trying to show the heroes that he's not evil and becomes a villain for real. Prolonged exposure to the cynical side of the Sliding Scale of Idealism Versus Cynicism has conditioned this character to accept the fact that Humans Are the Real Monsters, and if he wants to get anywhere in life, he has to be every bit as dirty and cruel as they are. The villain normally gets to this point by being rejected by the resident morality enforcers and treated to demonization and assumptive behavior. </t>
  </si>
  <si>
    <t>They Look Just Like Everyone Else</t>
  </si>
  <si>
    <t>This is when a villain doesn't look like a villain, and is even more terrifying because of it. This does not apply to particularly handsome or charming villains - that goes under Evil Is Sexy. Characters following this trope look completely ordinary. You could pass them on the street and never notice them, let alone suspect they murdered someone just the other day. In fantasy and science fiction shows, this is often what makes Mundanger villains so terrifying. While the normal beasties the protagonists hunt down and slay are obviously fantastic monsters that don't exist in our world, these monsters could be living right next door.</t>
  </si>
  <si>
    <t>Token Motivational Nemesis</t>
  </si>
  <si>
    <t xml:space="preserve">A villain who adheres to the philosophy that The Needs of the Many outweigh the needs of the few. At best, they're a Well-Intentioned Extremist who believes that Utopia Justifies the Means and they did what they had to. They might eventually have a Heel Realization or die in their struggle for the greater good... or maybe they're actually right. At worst, they're a Knight Templar hellbent on assimilating everyone in a Lotus-Eater Machine, killing everyone who is unhappy, killing everyone to stop unhappiness, or doing things that would send them plunging toward the Moral Event Horizon... if not worse. </t>
  </si>
  <si>
    <t xml:space="preserve">A truly evil character who appears to be a satanic figure for the setting, although they clearly aren't the Devil himself. A Satanic Archetype character will have a tendency for entering bargains with the intent of helping the other person in the short term, but screwing them over in the long term. If portrayed as more of a Noble Demon then said Satanic character might not intend to do more than what's in the contract. A Fallen Angel who rebels against the creator's will, and may or may not want to supplant them. If there are no beings outright called angels in the setting, then said character could be a member of another group of beings who are either divine, otherworldly, or just have abilities that others don't. </t>
  </si>
  <si>
    <t>Scary Amoral Religion</t>
  </si>
  <si>
    <t>Every sufficiently decadent Casanova, criminal and villain will have at least one scantily clad floozy to serve as eye candy, fetch drinks, and slink around seductively. If the villain is sufficiently well-funded, they may have an entire harem. This applies to female villains too, with bare chested male mooks at her beck and call. The "sultan" in this harem also has a habit of dressing the floozies in a thematically appropriate manner that coincides with their job or even criminal theme. Not surprisingly, their employer doesn't have any real affection or attachment to the harem, and will disrespect or mistreat them; sometimes dumping them on the ground when hearing bad news, ordering the floozy out when he talks shop, or outright using them as human shields.</t>
  </si>
  <si>
    <t>Path of Inspiration</t>
  </si>
  <si>
    <t>A religion that appears benign, but was carefully designed from the ground up long ago for a nefarious purpose, usually either to force the subjects of a state to behave as its founders would wish, frequently specifically to never attempt to rise in station or do anything but what they're told, or to empower al god or force without anyone realizing that said god or force is in fact evil. The end result is a Villain with Good Publicity. This is a Mystery Cult, hidden not through total secrecy but through its misleading image for the laity, who might be clearly brainwashed from an outside perspective, and are sometimes outright Mind Controlled. This church is widespread in a large country or even the world, accepted without question, and may conduct Witch Hunts.</t>
  </si>
  <si>
    <t>Peek-a-Bogeyman</t>
  </si>
  <si>
    <t xml:space="preserve">Every horde of monstrous mooks will be led by a powerful and (relatively) human-looking figure. If the mooks are already vaguely human, the leader will be downright gorgeous. There's no stated reason for the use of this trope, but it allows for the heroes to have someone in the enemy camp with whom they can interact, and a slavering monster does not make good drama (fear, revulsion, terror, yes. Drama? Not so much). Otherwise, they're essentially fighting an enemy with all the charisma of a wave of lava. Frequently, the mooks are themselves incapable of organizing into a vast army. Those dirty monsters can't do anything without a proper HUMAN leading them! </t>
  </si>
  <si>
    <t>Man of Wealth and Taste</t>
  </si>
  <si>
    <t>If there's a deliciously evil male villain, he's going to be a well-dressed villain. He'll wear a sharp-looking suit. Silk tie, expensive shirt, exquisitely ironed pants, tailored jacket, leather belt and tasteful accessories. Always perfectly in fashion. Bonus points if it's a monochrome suit, and extra-special bonus points if it's a black monochrome suit. Turns out, evil has quite a lot of money and excellent fashion sense. The villain might well brag about the kickass English or Italian suit he had tailored, possibly during a Mob-Boss Suit Fitting. It's very common for the Corrupt Corporate Executive. When your evil mook uniforms are made by Hugo Boss, this is Putting on the Reich.</t>
  </si>
  <si>
    <t>Maniac Monkeys</t>
  </si>
  <si>
    <t>These monkeys are used as signs that something bad is about to go down. Because of their similarities to humans, a superintelligent ape is going to suffer from an inherent sibling rivalry with the human race, and want to either wipe it out or subdue it. Often, in series which feature anthropomorphic animals, apes and monkeys will play the bad guys. This trope is distinct from Killer Space Monkey in that these monkeys are usually Super Intelligent Mad Scientists who want to Take Over the World or at least make life difficult for humanity. Another possibility is that they are Genius Bruisers determined to both overpower and Out Gambit their fellow primates.</t>
  </si>
  <si>
    <t>Manipulative Bastard</t>
  </si>
  <si>
    <t>The Manipulative Bastard is the master manipulator of emotions and perspectives. This is the guy who gets off on playing head games — clever and dangerous and lacking comedic overtones (usually). He or she always has The Plan, but rather than do any work, the Manipulative Bastard prefers to play on other characters' emotions and then watch the victims destroy themselves as they waste their energy on fighting against fake dangers or their friends. In many cases the Manipulative Bastard personally is rarely emotional and seldom burdened by notions such as empathy, yet is willing to abuse it in others. The Bastard is unmoved by the pain of others, if not actively basking in it. Thus the frequent association can come across as a sociopath.</t>
  </si>
  <si>
    <t>Mascot Villain</t>
  </si>
  <si>
    <t>Many series have their own Mascot, (Series Mascots, In Universe mascots etc). Sometimes that mascot is one of the ones responsible for all the bad things happening (or at best is a neutral force that still causes things to go wrong for the heroes more often than not.) Though not necessary, the mascot can still fall into the Ridiculously Cute Critter or Small Annoying Creature tropes just to make things extra twisted. Whether they are Big Bads, Ineffectual Sympathetic Villains or someother is not needed, but the Series Mascot is EVIL. The difference is that most cases are usually either the most iconic character of the franchise, or checks off the items in a Weasel Mascot checklist, but their cuddly appearance belays a sinister nature.</t>
  </si>
  <si>
    <t>Series Mascot</t>
  </si>
  <si>
    <t>A character, creature, etc which is heavily associated with a fictional universe, to the point of being the (official or unofficial) mascot. This can be despite the presence of other creatures, characters, etc. In Video Games, this tends to be a popular enemy (or unit) and can overlap with Mascot Mook. In other works the role can often fall to the Team Pet or another Ridiculously Cute Critter or Small Annoying Creature.</t>
  </si>
  <si>
    <t>Master of Illusion</t>
  </si>
  <si>
    <t>Most villains (and the occasional hero), if given the chance, will employ magic or mechanisms to confuzzle his or her enemies and render them vulnerable, but a Master Of Illusion will go beyond merely using such trickery as a tool. Instead, he or she will hone it into a fine art form; milking it for as much trickery, espionage, and/or personal pleasure as they can derive from it. Such powers are usually psychic in origin, although they can also be technological as well, creating Holograms which can be especially dangerous when they can make them solid (holograms also can fool electronic surveillance). Despite lacking obvious means of attack like with Pyrokinesis and Telekinesis, they can use a Faux Flame to burn.</t>
  </si>
  <si>
    <t>Master Poisoner</t>
  </si>
  <si>
    <t>A Master Poisoner is a character who is an expert in the preparation and administering of poisons. He can tailor a toxin to any situation: to paralyse, to knock out, to kill, or even other, more exotic, effects that others would consider beyond the realms of conventional toxicology. The whole point is to be able to poison practically any victim (or victims) while not appearing to be the least bit involved, should they be so inclined. Normally a mundane variation of Poisonous Person, though the two can overlap if the character is crafty enough.</t>
  </si>
  <si>
    <t>Mega-Microbes</t>
  </si>
  <si>
    <t>Diseases are scary. However germs are rather small. This leads to a bit of a problem. You see, scary things can make good villains, but you need to be able to see them. This has led to writers coming up with two different but functionally similar solutions to this problem. Either have the microbe get really really big or have the hero get really really small. This runs almost entirely on Artistic License - Biology and the most extreme form of Square/Cube Law. In many cases, the wee beasties aren't disease germs, but simply single-celled organisms; favorites are amoebae and paramecia. In other cases, they're normal parts of the human body; antibodies, or blood cells.</t>
  </si>
  <si>
    <t>The Men in Black</t>
  </si>
  <si>
    <t>The Sky Is an Ocean? it's only logical that it must have pirates. Follows all of the tropes applicable to pirates except for using aeroplanes (or airships, especially cool ones, or even better: flying boats!) instead of boats, Sky Pirates (or "Air Pirates") were fairly popular in the early days of aviation. Nowadays, Sky Pirates are mostly found in the yellowing pages of 1920s and 1930s comics and pulp mags, in modern media intended to evoke that era, and in Steampunk settings. No Sky Pirate story is truly complete without at least one Airborne Aircraft Carrier. Huge zeppelins and giant flying boats are par for the course as well, as are other magnificent flying machines. The punishment of walking the plank is especially deadly.</t>
  </si>
  <si>
    <t xml:space="preserve">Pirate, Sky </t>
  </si>
  <si>
    <t xml:space="preserve">Pirates, Ruthless Modern </t>
  </si>
  <si>
    <t>Pirate, Space</t>
  </si>
  <si>
    <t>Space Is an Ocean, so it's only logical that it must have pirates as well. Depending how you view the future, lawlessness will always be present in society. There's always going to be a shadier, nastier way of doing business, and that will almost certainly follow humanity to the stars. Thus, sci-fi authors will include Expies of modern and historic un/organized crime, be they space mafia, gangs, or—in our case—pirates. It's not as anachronistic as it might seem. After all, Ruthless Modern Pirates have made a Real Life comeback in Somalia and South East Asia, and it's a lucrative enough "business" that it's taken a multinational military response to fight back. Surely a society in outer space with trade and commerce would suffer similar problems!</t>
  </si>
  <si>
    <t>Plaguemaster</t>
  </si>
  <si>
    <t>A character who delights in disease and pestilence, gleefully spreading contagions and poxes across the world For the Evulz. Leprous wounds, eyes scabbed over with crusted filth, weeping sores, unburied corpses piling up in the streets - these are a few of their favorite things, and they'll use whatever technological or supernatural talents they possess to bring about The End of the World as We Know It with a hacking, bloody cough. Typically their physical form is as ravaged by disease as his victims, but due to an empathy for illness, they frequently enjoy immunity to the negative effects of the diseases they carry, and may even have supernatural toughness because they're a walking plague ward... but the most insidious appear perfectly normal.</t>
  </si>
  <si>
    <t>Planet Eater</t>
  </si>
  <si>
    <t>You're a Power Trio or Five-Man Band who just got themselves a new Sixth Ranger. Wait, changing the status quo? Gasp, heretic! SURPRIZE! It turns out your fancy new Sixth Ranger is evil! He now knows all of your secrets, how to exploit them, and how to push all of your emotional buttons. You've got a new enemy, and the best part is — you'll have an excuse to keep your team down to a Power Trio or Five-Man Band from now on, so the status quo will remain unchanged. Just fair warning, this is a trope about betrayal. The Sixth Ranger Traitor betrays the others, either by pulling a Heel–Face Turn, faking one, simply for their own ends, or on rare occasions against their will.</t>
  </si>
  <si>
    <t>Sleazy Politician</t>
  </si>
  <si>
    <t>A Sleazy Politician exemplifies the worst stereotypes of politics; they take bribes, engage in blatant hypocrisy, face constant personal scandals and are generally unpleasant people to be around. Often, they are based on caricatures of real-world politicians, or amalgams of them — especially ones that fall into Acceptable Political Targets. They tend to be shown with almost no charisma, too, which tends to make you wonder how they got elected in the first place. When taken to extremes, they will often have No Party Given, though they can also be used as a Strawman Political against one specific party, ideology, or against government in general. Compare the more outright and aggressively criminal Corrupt Politician. See Obstructive Bureaucrat.</t>
  </si>
  <si>
    <t>Smug Snake</t>
  </si>
  <si>
    <t>First Name</t>
  </si>
  <si>
    <t>Last Name</t>
  </si>
  <si>
    <t>Occupation</t>
  </si>
  <si>
    <t>Main Trope</t>
  </si>
  <si>
    <t>FANTASTIC</t>
  </si>
  <si>
    <t>Pyschology</t>
  </si>
  <si>
    <t>Secondary Trope</t>
  </si>
  <si>
    <t>9-1-1 dispatcher </t>
  </si>
  <si>
    <t>Information (411) operator</t>
  </si>
  <si>
    <t xml:space="preserve">Academic </t>
  </si>
  <si>
    <t>Abortion clinic worker</t>
  </si>
  <si>
    <t>Instructor at a college</t>
  </si>
  <si>
    <t>Actor</t>
  </si>
  <si>
    <t>Academic</t>
  </si>
  <si>
    <t>Insurance adjuster</t>
  </si>
  <si>
    <t>Adventurer</t>
  </si>
  <si>
    <t>Accountant</t>
  </si>
  <si>
    <t>Insurance consultant</t>
  </si>
  <si>
    <t>Advocate (lawyer)</t>
  </si>
  <si>
    <t>Insurance salesman</t>
  </si>
  <si>
    <t>Alchemist</t>
  </si>
  <si>
    <t>Acupuncturist</t>
  </si>
  <si>
    <t>Interior designer</t>
  </si>
  <si>
    <t>Alien (sci/fi)</t>
  </si>
  <si>
    <t>Administrator</t>
  </si>
  <si>
    <t>Interpreter</t>
  </si>
  <si>
    <t>Animal handler</t>
  </si>
  <si>
    <t>Inventor</t>
  </si>
  <si>
    <t>Apothecary</t>
  </si>
  <si>
    <t>Advertising executive</t>
  </si>
  <si>
    <t>My Legions of Terror will be an equal-opportunity employer. Conversely, when it is prophesied that no man can defeat me, I will keep in mind the increasing number of non-traditional gender roles.</t>
  </si>
  <si>
    <t>I will instruct my Legions of Terror in proper search techniques. In particular, if they are searching for escapees and someone shouts, "Quick! They went that way!", they must first ascertain the identity of this helpful informant before dashing off in hot pursuit.</t>
  </si>
  <si>
    <t>If I know of any heroes in the land, I will not under any circumstance kill their mentors, teachers, and/or best friends.</t>
  </si>
  <si>
    <t>If I have the hero and his party trapped, I will not wait until my Superweapon charges to finish them off if more conventional means are available.</t>
  </si>
  <si>
    <t>Whenever plans are drawn up that include a time-table, I'll post-date the completion 3 days after it's actually scheduled to occur and not worry too much if they get stolen.</t>
  </si>
  <si>
    <t>I will exchange the labels on my folder of top-secret plans and my folder of family recipes. Imagine the hero's surprise when he decodes the stolen plans and finds instructions for Grandma's Potato Salad.</t>
  </si>
  <si>
    <t>If I burst into rebel headquarters and find it deserted except for an odd, blinking device, I will not walk up and investigate; I'll run like hell.</t>
  </si>
  <si>
    <t>Before being accepted into my Legions of Terror, potential recruits will have to pass peripheral vision and hearing tests, and be able to recognize the sound of a pebble thrown to distract them.</t>
  </si>
  <si>
    <t>I will occasionally vary my daily routine and not live my life in a rut. For example, I will not always take a swig of wine or ring a giant gong before finishing off my enemy.</t>
  </si>
  <si>
    <t>If I steal something very important to the hero, I will not put it on public display.</t>
  </si>
  <si>
    <t>When planning an expedition, I will choose a route for my forces that does not go through thick, leafy terrain conveniently located near the rebel camp.</t>
  </si>
  <si>
    <t>I will hire one hopelessly stupid and incompetent lieutenant, but make sure that he is full of misinformation when I send him to capture the hero.</t>
  </si>
  <si>
    <t>As an equal-opportunity employer, I will have several hearing-impaired body-guards. That way if I wish to speak confidentially with someone, I'll just turn my back so the guards can't read my lips instead of sending all of them out of the room.</t>
  </si>
  <si>
    <t>If the rebels manage to trick me, I will make a note of what they did so that I do not keep falling for the same trick over and over again.</t>
  </si>
  <si>
    <t>If I am recruiting to find someone to run my computer systems, and my choice is between the brilliant programmer who's head of the world's largest international technology conglomerate and an obnoxious 15-year-old dork who's trying to impress his dream girl, I'll take the brat and let the hero get stuck with the genius.</t>
  </si>
  <si>
    <t>I will plan in advance what to do with each of my enemies if they are captured. That way, I will never have to order someone to be tied up while I decide his fate.</t>
  </si>
  <si>
    <t>If I have massive computer systems, I will take at least as many precautions as a small business and include things such as virus-scans and firewalls.</t>
  </si>
  <si>
    <t>I will be an equal-opportunity despot and make sure that terror and oppression is distributed fairly, not just against one particular group that will form the core of a rebellion.</t>
  </si>
  <si>
    <t>I will not locate a base in a volcano, cave, or any other location where it would be ridiculously easy to bypass security by rapelling down from above.</t>
  </si>
  <si>
    <t>If through some method, I have obtained my second in command or other allies by manufacturing a tragedy that caused them to join me, I will never ever reveal to them that I was the one behind it, no matter how loyal I think they now are (See rule #189). That is just a free Heel–Face Turn waiting to happen</t>
  </si>
  <si>
    <t>I will have my fortress exorcised regularly. Although ghosts in the dungeon provide an appropriate atmosphere, they tend to provide valuable information once placated.</t>
  </si>
  <si>
    <t>I will add indelible dye to the moat. It won't stop anyone from swimming across, but even dim-witted guards should be able to figure out when someone has entered in this fashion.</t>
  </si>
  <si>
    <t>If a scientist with a beautiful and unmarried daughter refuses to work for me, I will not hold her hostage. Instead, I will offer to pay for her future wedding and her children's college tuition.</t>
  </si>
  <si>
    <t>If I have the hero cornered and am about to finish him off and he says "Look out behind you!!" I will not laugh and say "You don't expect me to fall for that old trick, do you?" Instead I will take a step to the side and half turn. That way I can still keep my weapon trained on the hero, I can scan the area behind me, and if anything was heading for me it will now be heading for him.</t>
  </si>
  <si>
    <t>I will not outsource core functions.</t>
  </si>
  <si>
    <t>If I ever build a device to transfer the hero's energy into me, I will make sure it cannot operate in reverse.</t>
  </si>
  <si>
    <t>I will decree that all hay be shipped in tightly-packed bales. Any wagonload of loose hay attempting to pass through a checkpoint will be set on fire.</t>
  </si>
  <si>
    <t>I will not hold any sort of public celebration within my castle walls. Any event open to members of the public will be held down the road in the festival pavilion.</t>
  </si>
  <si>
    <t>Before using any device which transfers energy directly into my body, I will install a surge suppressor.</t>
  </si>
  <si>
    <t>I will hire a drama coach. The hero will think it must be a case of mistaken identity when confronted by my Minnesota accent (if everyone sounds American) or my Cornwall accent (if everyone sounds British).</t>
  </si>
  <si>
    <t>If I capture an enemy known for escaping via ingenious and fantastic little gadgets, I will order a full cavity search and confiscate all personal items before throwing him in my dungeon.</t>
  </si>
  <si>
    <t>I will not devise any scheme in which Part A consists of tricking the hero into unwittingly helping me and Part B consists of laughing at him then leaving him to his own devices.</t>
  </si>
  <si>
    <t>I will not hold lavish banquets in the middle of a famine. The good PR among the guests doesn't make up for the bad PR among the masses.</t>
  </si>
  <si>
    <t>I will funnel some of my ill-gotten gains into urban renewal projects. Although slums add a quaint and picturesque quality to any city, they too often contain unexpected allies for heroes.</t>
  </si>
  <si>
    <t>I will never tell the hero "Yes I was the one who did it, but you'll never be able to prove it to that incompetent old fool." Chances are, that incompetent old fool is standing behind the curtain.</t>
  </si>
  <si>
    <t>If my mad scientist/wizard tells me he has almost perfected my Superweapon but it still needs more testing, I will wait for him to complete the tests. No one ever conquered the world using a beta version.</t>
  </si>
  <si>
    <t>I will not appoint a relative to my staff of advisors. Not only is nepotism the cause of most breakdowns in policy, but it also causes trouble with the EEOC.</t>
  </si>
  <si>
    <t>If I appoint someone as my consort, I will not subsequently inform her that she is being replaced by a younger, more attractive woman.</t>
  </si>
  <si>
    <t xml:space="preserve">Revenge. This might be heroic if the crime is particularly heinous and/or the regular authorities are not willing or able to resolve the situation. It might be villainous if the character is overreacting or not being careful enough about hitting only the people responsible.  When working with revenge plots, I think it’s usually more interesting if the revenge develops into something more than just killing/stopping people A, B and C.  </t>
  </si>
  <si>
    <t xml:space="preserve">To distinguish oneself. It depends on why the character wants to distinguish himself. A hero whose main goal is fame/status will probably gain a more substantial goal over the course of the story. </t>
  </si>
  <si>
    <t>To fit in/gain acceptance. A lot of heroes seek to gain the respect of their peers (see any story about “the new guy,” particularly students). However, gaining acceptance might be more sinister based on who the protagonist wants to impress and/or what will impress them.</t>
  </si>
  <si>
    <t>I will make several ludicrously erroneous maps to secret passages in my fortress and hire travellers to entrust them to aged hermits.</t>
  </si>
  <si>
    <t>I will not use hostages as bait in a trap. Unless you're going to use them for negotiation or as human shields, there's no point in taking them.</t>
  </si>
  <si>
    <t>I will hire an expert marksman to stand by the entrance to my fortress. His job will be to shoot anyone who rides up to challenge me.</t>
  </si>
  <si>
    <t>I will explain to my Legions of Terror that guns are ranged weapons and swords are not. Anyone who attempts to throw a sword at the hero or club him with a gun will be summarily executed.</t>
  </si>
  <si>
    <t>I will remember that any vulnerabilities I have are to be revealed strictly on a need-to-know basis. I will also remember that no one needs to know.</t>
  </si>
  <si>
    <t>I will not make alliances with those more powerful than myself. Such a person would only double-cross me in my moment of glory. I will make alliances with those less powerful than myself. I will then double-cross them in their moment of glory.</t>
  </si>
  <si>
    <t>During times of peace, my Legions of Terror will not be permitted to lie around drinking mead and eating roast boar. Instead they will be required to obey my dietician and my aerobics instructor.</t>
  </si>
  <si>
    <t>Under no circumstances will I ever, EVER give a weapon back to the hero engaged with me in a duel. Sporting chances are for sissies.</t>
  </si>
  <si>
    <t>All giant serpents acting as guardians in underground lakes will be fitted with sports goggles to prevent eye injuries.</t>
  </si>
  <si>
    <t>All crones with the ability to prophesy will be given free facelifts, permanents, manicures, and Donna Karan wardrobes. That should pretty well destroy their credibility.</t>
  </si>
  <si>
    <t>I will not employ an evil wizard if he has a sleazy mustache.</t>
  </si>
  <si>
    <t>I will hire an entire squad of blind guards. Not only is this in keeping with my status as an equal opportunity employer, but it will come in handy when the hero becomes invisible or douses my only light source.</t>
  </si>
  <si>
    <t>A desire to gain power to achieve a goal. This training/self-development angle comes up in many superhero stories, particularly those with rookie protagonists (such as Kickass). However, it was notably missing from Scott Pilgrim vs. the World.</t>
  </si>
  <si>
    <t xml:space="preserve">To escape one’s destiny. In contemporary superhero stories, the element of fighting destiny comes up most often when a character decides to become a superhero. Very few superheroes are born into their line of work. What leads the protagonists to decide that this is their calling? A supervillain rebelling against destiny, is usually born into a decidedly mundane family. </t>
  </si>
  <si>
    <t>To achieve one’s destiny. The favored goal of Chosen Ones and megalomaniacs everywhere.</t>
  </si>
  <si>
    <t>While world domination is a fine feat, it is not exactly uncharted territory for supervillains. If the villain is vying for world domination, why? It might be more interesting if his bid for supremacy is somehow tied to altruism, fear or desperation.</t>
  </si>
  <si>
    <t>Appease the Volcano God</t>
  </si>
  <si>
    <t>Avenging the Villain</t>
  </si>
  <si>
    <t>Become a Real Boy</t>
  </si>
  <si>
    <t>Call of the Wild Blue Yonder</t>
  </si>
  <si>
    <t>Clear My Name</t>
  </si>
  <si>
    <t>Clear Their Name</t>
  </si>
  <si>
    <t>Desperately Looking for a Purpose in Life</t>
  </si>
  <si>
    <t>Escape from the Crazy Place</t>
  </si>
  <si>
    <t>Framing the Guilty Party</t>
  </si>
  <si>
    <t>Free the Frogs</t>
  </si>
  <si>
    <t>Get Back to the Future</t>
  </si>
  <si>
    <t>Goal in Life</t>
  </si>
  <si>
    <t>Going to See the Elephant</t>
  </si>
  <si>
    <t>Gotta Catch Them All</t>
  </si>
  <si>
    <t>Gotta Kill Them All</t>
  </si>
  <si>
    <t>Humble Goal</t>
  </si>
  <si>
    <t>In Their Own Image</t>
  </si>
  <si>
    <t>The Promised Land</t>
  </si>
  <si>
    <t>Pursue the Dream Job</t>
  </si>
  <si>
    <t>Quest for Identity</t>
  </si>
  <si>
    <t>Redemption Quest</t>
  </si>
  <si>
    <t>Revenge</t>
  </si>
  <si>
    <t>Run for the Border</t>
  </si>
  <si>
    <t>Save Our Students</t>
  </si>
  <si>
    <t>Saving Christmas</t>
  </si>
  <si>
    <t>Saving the Orphanage</t>
  </si>
  <si>
    <t>Save This Person, Save the World</t>
  </si>
  <si>
    <t>Save Your Deity</t>
  </si>
  <si>
    <t>This supervillain doesn't just have an Elaborate Underground Base, they have their own country, often a Ruritania, Banana Republic, or Qurac. Just like the Evil Overlord, but with an international scope. This affords them so many resources and so much power that the heroes often are never able to truly beat them. Usually, the heroes aren't fighting against the country itself, apart from the occasional loyal citizen who's been turned into a Super Soldier. Their beef is strictly with the villain, and the country is usually just a convenient plot device. The villain's leaderly reputation varies between Villain with Good Publicity and 0% Approval Rating. Sometimes, the heroes go into the country and foment a rebellion; leads to someone even worse.</t>
  </si>
  <si>
    <t>The Prima Donna</t>
  </si>
  <si>
    <t>Mediator</t>
  </si>
  <si>
    <t>Cooper</t>
  </si>
  <si>
    <t>Book-keeper</t>
  </si>
  <si>
    <t>Medical examiner</t>
  </si>
  <si>
    <t>Copyist</t>
  </si>
  <si>
    <t>Bookmaker</t>
  </si>
  <si>
    <t>Medical information sales</t>
  </si>
  <si>
    <t>Costermonger</t>
  </si>
  <si>
    <t>Bookstore clerk</t>
  </si>
  <si>
    <t>Medical records scanner</t>
  </si>
  <si>
    <t>Counselor</t>
  </si>
  <si>
    <t>Border patrol</t>
  </si>
  <si>
    <t>Medical social worker </t>
  </si>
  <si>
    <t>Courtesan</t>
  </si>
  <si>
    <t>Medical student</t>
  </si>
  <si>
    <t>Courtier</t>
  </si>
  <si>
    <t>Mental health therapist</t>
  </si>
  <si>
    <t>Cowherd</t>
  </si>
  <si>
    <t>Bridge painter</t>
  </si>
  <si>
    <t>Merc for Hire</t>
  </si>
  <si>
    <t>Craftsman Occupation (Fallout Supplement)</t>
  </si>
  <si>
    <t>Broadcaster</t>
  </si>
  <si>
    <t>Merchant navy personnel</t>
  </si>
  <si>
    <t>Creative</t>
  </si>
  <si>
    <t>metal smith</t>
  </si>
  <si>
    <t>Criminal</t>
  </si>
  <si>
    <t>Building labourer</t>
  </si>
  <si>
    <t>Meteorologist</t>
  </si>
  <si>
    <t>Crossbowman</t>
  </si>
  <si>
    <t>Bus driver</t>
  </si>
  <si>
    <t>Meter reader</t>
  </si>
  <si>
    <t>Curator (D20 Modern Occupation)</t>
  </si>
  <si>
    <t>Business consultant</t>
  </si>
  <si>
    <t>Microbiologist</t>
  </si>
  <si>
    <t>Cutler</t>
  </si>
  <si>
    <t>Business owner</t>
  </si>
  <si>
    <t>Midwife</t>
  </si>
  <si>
    <t>Daimyo</t>
  </si>
  <si>
    <t>Business/Financial News network reporter/producer/anchor</t>
  </si>
  <si>
    <t>Military</t>
  </si>
  <si>
    <t>Dairymaid</t>
  </si>
  <si>
    <t>Mill worker</t>
  </si>
  <si>
    <t>Dancer</t>
  </si>
  <si>
    <t>Miner</t>
  </si>
  <si>
    <t>Department-7 (D20 Modern Occupation)</t>
  </si>
  <si>
    <t>Cabin crew</t>
  </si>
  <si>
    <t>Minister</t>
  </si>
  <si>
    <t>Dictator</t>
  </si>
  <si>
    <t>Cabinet maker</t>
  </si>
  <si>
    <t>Missionary</t>
  </si>
  <si>
    <t>Dilettante</t>
  </si>
  <si>
    <t>Cake decorator</t>
  </si>
  <si>
    <t>Model</t>
  </si>
  <si>
    <t>Diplomat</t>
  </si>
  <si>
    <t>calligrapher</t>
  </si>
  <si>
    <t>Moneylender</t>
  </si>
  <si>
    <t>Distiller</t>
  </si>
  <si>
    <t>camera artist</t>
  </si>
  <si>
    <t>Montessori teacher</t>
  </si>
  <si>
    <t>Diver</t>
  </si>
  <si>
    <t>Camera operator</t>
  </si>
  <si>
    <t>Morgue attendant</t>
  </si>
  <si>
    <t>Diviner</t>
  </si>
  <si>
    <t>Cannery worker</t>
  </si>
  <si>
    <t>Mortician</t>
  </si>
  <si>
    <t>Doctor</t>
  </si>
  <si>
    <t>Car dealer</t>
  </si>
  <si>
    <t>Motel clerk</t>
  </si>
  <si>
    <t>Car wash attendant</t>
  </si>
  <si>
    <t>Movie critic</t>
  </si>
  <si>
    <t>Domestic servant</t>
  </si>
  <si>
    <t>Care assistant</t>
  </si>
  <si>
    <t>muralist</t>
  </si>
  <si>
    <t>Drifter</t>
  </si>
  <si>
    <t>Career criminal</t>
  </si>
  <si>
    <t>museum curator</t>
  </si>
  <si>
    <t>Emergency Services</t>
  </si>
  <si>
    <t>Careers advisor</t>
  </si>
  <si>
    <t>Musician</t>
  </si>
  <si>
    <t>Emperor/Empress</t>
  </si>
  <si>
    <t>Caretaker</t>
  </si>
  <si>
    <t>musician</t>
  </si>
  <si>
    <t>Enclave Occupation (Fallout Supplement)</t>
  </si>
  <si>
    <t>Nail technician</t>
  </si>
  <si>
    <t>Entrepreneur</t>
  </si>
  <si>
    <t>Nanny</t>
  </si>
  <si>
    <t>Eunuch</t>
  </si>
  <si>
    <t>Carpet cleaner</t>
  </si>
  <si>
    <t>Neon sign repair in the LED age</t>
  </si>
  <si>
    <t>Explorer</t>
  </si>
  <si>
    <t>Carpet fitter</t>
  </si>
  <si>
    <t>Night club worker "working door" </t>
  </si>
  <si>
    <t>Farm hand</t>
  </si>
  <si>
    <t>Cartoonist</t>
  </si>
  <si>
    <t>Nighttime office maintenance/property manager (which gives access to all kinds of offices!)</t>
  </si>
  <si>
    <t>Farmer</t>
  </si>
  <si>
    <t>carver</t>
  </si>
  <si>
    <t>Nonprofit administrator</t>
  </si>
  <si>
    <t>Fighter</t>
  </si>
  <si>
    <t>Cashier</t>
  </si>
  <si>
    <t>Novitiate</t>
  </si>
  <si>
    <t>Fisherman</t>
  </si>
  <si>
    <t>Casual worker</t>
  </si>
  <si>
    <t>Nun</t>
  </si>
  <si>
    <t>Fishmonger</t>
  </si>
  <si>
    <t>Caterer’s assistant</t>
  </si>
  <si>
    <t>Nurse</t>
  </si>
  <si>
    <t>Footman</t>
  </si>
  <si>
    <t>Catering staff</t>
  </si>
  <si>
    <t>Nursery owner</t>
  </si>
  <si>
    <t>Fruit Picker</t>
  </si>
  <si>
    <t>Nursing home worker</t>
  </si>
  <si>
    <t>Furrier</t>
  </si>
  <si>
    <t>Cello maker </t>
  </si>
  <si>
    <t>Occupational therapist</t>
  </si>
  <si>
    <t>Galactic Ruler (sci/fi)</t>
  </si>
  <si>
    <t>CEO of a high tech company</t>
  </si>
  <si>
    <t>Office building cleaner</t>
  </si>
  <si>
    <t>Galley slave</t>
  </si>
  <si>
    <t xml:space="preserve">This is someone The Hero used to be with, but broke it off. Said Ex is Not Good with Rejection. You can expect the Ex to become a Stalker with a Crush. Many times, the Ex will become a villain because Love Makes You Evil. Despite the obvious gender differentiation in the title, it is not Always Female. Oh and God help anyone our hero dated after this loon. They will suffer. Sometimes the hero will be targeted as well. There are, at times, sympathetic Psycho Exes. Such as, if the break-up occurred because of the hero being a two-timing jerk at the time. This is about the person who went nuts because of the break up. </t>
  </si>
  <si>
    <t>Psycho Prototype</t>
  </si>
  <si>
    <t>So, you've got a Super Soldier program, perhaps an AI research initiative, an organization that has access to all sorts of Phlebotinum goodness for its operatives, or some other cutting edge experiment designed to alter or Create Life. One small problem. The first test subject, AI, or robot off the assembly line isn't just a Super Prototype, it's completely insane. Maybe the streams crossed, the Super Serum is actually of the Psycho or Toxic flavors, the janitor tossed rotten tomatoes at it, the psych evaluations weren't as rigorous as they should have been, or an honest to goodness unforeseen complication happened during Alpha Testing (if there was any, that is). Whatever the case, the experiment has Gone Horribly Wrong and the first is evil.</t>
  </si>
  <si>
    <t>Psychopathic Manchild</t>
  </si>
  <si>
    <t>Chain restaurant pre-employment/set-up team (they travel from town to town to help 'set-up', stock and hire the employees that will ultimately work there. After a month of two, they go onto the next franchisee location and get THAT restaurant set-up, etc.)</t>
  </si>
  <si>
    <t>Office Manager/Bookkeeper </t>
  </si>
  <si>
    <t>Gardener</t>
  </si>
  <si>
    <t>Charter/private airline flight attendant.</t>
  </si>
  <si>
    <t>Oil rig crew</t>
  </si>
  <si>
    <t>Geisha</t>
  </si>
  <si>
    <t>Chauffeur</t>
  </si>
  <si>
    <t>Oncology nurse</t>
  </si>
  <si>
    <t>General</t>
  </si>
  <si>
    <t>Optician</t>
  </si>
  <si>
    <t>Genetic Engineer (sci/fi)</t>
  </si>
  <si>
    <t>Chemical engineer (does research on paper recycling, bioenergy, and fungi that digest wood)</t>
  </si>
  <si>
    <t>Organic farmer</t>
  </si>
  <si>
    <t>Gladiator</t>
  </si>
  <si>
    <t>A dangerous villain or a brutal Anti-Hero, either a teenager or an adult, with a childlike nature, which creates a dissonance between innocence and savagery. Such characters can become rich sources of Nightmare Fuel, especially if their childishness is never explained. Contrary to the term, many examples are not necessarily psychopaths in the clinical sense. Misaimed Fandom may not be out of the question, either; sometimes the character's more "Moe" attributes will be picked up on and subjected to Flanderization. The exact extent of the character's childishness will vary, and in general Psychopathic Manchildren can come in several varieties.</t>
  </si>
  <si>
    <t xml:space="preserve">The follower or henchman with Undying Loyalty to their master/leader, despite said leader's incompetence, immorality or even cruelty. The underling usually is a minor noble of a warrior caste, a knight or Samurai or such. To make certain that the public understands that this character is not following out of Blind Obedience or sadism and in fact disagrees, he will get a lot of Pet the Dog moments, appeal to his liege to re-think a decision, beg for the lives of others, angst visibly when he's alone, and try to twist his orders a little if possible. He often doesn't even consider the heroes his enemy and is an honorable opponent. Also, he might be seen as suffering as much under his lord as the next subject, for sympathy points. </t>
  </si>
  <si>
    <t>Mysterious Backer</t>
  </si>
  <si>
    <t>A powerful benefactor of the heroes (essentially doing the same thing in the story that a Big Good would) who has their own agenda or reasons for helping them. Perhaps they're mysterious and hard to trust, perhaps they're visible, but seem a little too keen to Shoot the Dog. Other times, they're genuinely benevolent beings who are working within some sort of non-interference clause, and may employ the same tactics as their opponents. Either way, they'll provide the support the cast needs, but the heroes (or at least the audience) don't quite know if they can be trusted. Even if they are the Big Good proper, they might have it in for the heroes and wish to make them suffer. In a worst case scenario, they might become the new Big Bad.</t>
  </si>
  <si>
    <t>A Nazi by Any Other Name</t>
  </si>
  <si>
    <t>A situation where a Big Bad exists in the Story Arc, but his identity is not known until much later. This could be a result of the heroes going against The Faceless, requiring only a look under the mask to understand everything. In most cases, this is an inversion of the Hidden Agenda Villain, where we know that something bad is happening and the Driving Question is the one behind it all. Usually a Magnificent Bastard post reveal. Compare The Man Behind the Man, except without the first man. It can only overlap if the first man is obviously a Disc One Final Boss. If the Hidden Villain turns out to be a previously known antagonist, see Hijacked by Ganon. If it was someone who was never suspected at all, then the trope is The Dog Was the Mastermind.</t>
  </si>
  <si>
    <t>Historical Villain Upgrade</t>
  </si>
  <si>
    <t>Well, all you have to do is to pick someone who wasn't on your side. If you're American all you have to do is choose an evil Briton or German or Russian or Arab. Or failing that, an Italian or a Scotsman (just as long as they fought alongside those dastardly Anglo-commie-terror-nazis.) And if you're English you'll want to use one of the Anglo-Saxon bastards against the brave and heroic King Arthur. Or those treacherous English bastards against that brave and heroic King William the Con... Hey—wait a second... But hang on. There's another problem. Your new villain wasn't actually "evil" per se. Well, all you have to do is give your newfound villain a few Kick the Dog moments, adjust his appearance to something more recognizably evil.</t>
  </si>
  <si>
    <t>Hive Queen</t>
  </si>
  <si>
    <t>Properly speaking, a Hive Mind is a mind arising from the interaction of many individuals. There is no single individual in control of the Hive Mind, any more than there is a single neuron in control of your brain. This makes the Hive Mind a fearsome enemy, both militarily and psychologically because there's no command-and-control point that you can hit to knock it out, they feel no fear, will willingly sacrifice individuals for "the greater good", and are as impersonally destructive as a tidal wave...</t>
  </si>
  <si>
    <t>Hope Crusher</t>
  </si>
  <si>
    <t>A Hope Crusher loves the sense of despair. When other people lose hope, they take pleasure in it. It's not necessary for them to be the one to push them into despair (although they often are); however, they cherish the feelings of despair of many people around them, especially when directed at them. They might not be Emotion Eaters, but they sure feel good when people around them despair. Since the sense of despair is something people usually try to avoid at all cost, liking despair so much and inflicting it on others are a good indication for the audience that this character is evil incarnate.</t>
  </si>
  <si>
    <t>Horny Devils</t>
  </si>
  <si>
    <t>There are beings who stalk the night, searching for a victim, a victim that could very easily be you. And when they find you, they won't eat you or tear you to shreds. Oh no, plenty of other monsters and demons have cornered the market on that. No, they will do something far more sinister. They will appear to you as a breathtakingly beautiful woman or handsome man. And then they will have sex with you. Not terrifying enough for you? How about if sex was also their way of sucking out your soul/lifeforce, which will leave your body a dry husk, a literal Empty Shell?</t>
  </si>
  <si>
    <t>Most of the time, evil characters will have a stereotypical "evil" look to them. Not these guys. These villains have the looks that are generally associated with absolute innocence. Of course, don't be surprised if they use that to their advantage. Not to be confused with Beauty Is Bad or Evil Is Sexy, as looking attractive and looking innocent/virtuous are not necessarily associated with each other. (If anything, they are sometimes contrasted.) Also not to be confused with the Killer Rabbit, who looks weaker than they are, but not necessarily more innocent. (And definitely not to be confused with Bitch in Sheep's Clothing, since they're not necessarily jerkasses.) Parent trope to Enfant Terrible if applied to children.</t>
  </si>
  <si>
    <t>The Fair Folk</t>
  </si>
  <si>
    <t>The Fairies of old weren't cute little bewinged Pixies who fluttered happily around humans. Elves didn't make children toys or live deep in forests with no interaction with mortals. At best, they would interact with humans with either no thought to the consequences of their actions. In a manner of speaking, the old version of the Faerie has been replaced with Alien Abduction. In both cases, you have creatures who are ineffable and don't understand humanity, who randomly abduct humans, play with them, and return them with Time Loss and occasionally strange powers/afflictions. Periodically, there are tales of those who have dealt with them and benefited, but for the most part, mundanes are merely their playthings.</t>
  </si>
  <si>
    <t>Fair Play Villain</t>
  </si>
  <si>
    <t>A Fair Play Villain is a villain who, when the hero is at their mercy, gives the hero a way to survive. If the villain traps the hero in their prison, they'll allow them an escape chance. If they get the hero into their deadly arena, they promise to let them go if the hero can beat the monster. This type of villain suffers from Bond Villain Stupidity — he could just kill the hero now, but where's the sport in that? The defining characteristic of the Fair Play Villain is that this act is sincere. He's not lying or deceiving the hero, he's genuinely giving them a chance to win, and will probably (though not always) hold up his end of the bargain if they prevail. He might hope the hero fails, or bend the rules a bit, but ultimately he still gives the hero the opportunity to beat him.</t>
  </si>
  <si>
    <t>Fallen Hero</t>
  </si>
  <si>
    <t>Not all Villains are born. Some are made, and none are more tragic than the Fallen Hero. As the name implies, the Fallen Hero used to be a hero before doing a Face–Heel Turn. They may even have been an Ideal Hero or another equally optimistic archetype, up until the moment when they suffered something bad enough for them to lose all faith in good and idealism, be it the loss of a loved one, too many good deeds coming back to bite them hard, betrayal by someone they trusted the most, too much distrust from those who should have been allies, or some other faith-shattering event. It might even be a drawn out process of seduction to The Dark Side or fall from grace.</t>
  </si>
  <si>
    <t>Fallen Angel</t>
  </si>
  <si>
    <t>Villains are bad, right? They have evil plans that involve world domination, planet destruction, and kicked puppies. Not necessarily. Sometimes, what people call villains are just.. misunderstood. They aren't necessarily evil or deliberately committing bad deeds, but rather, everybody around them assumes they're the "bad guy" simply as their ideas and goals might not mesh or they mistakenly believe them to be aiming for bad things. A villain might be misunderstood because of their appearance (eg, the Beast in "Beauty and the Beast"), as a result of family, by the nature of their powers, or due to things outside of their control. Can also refer to characters who aren't deliberately portrayed as antagonists, but are still seen in a negative light.</t>
  </si>
  <si>
    <t>Not-So-Harmless Villain</t>
  </si>
  <si>
    <t xml:space="preserve">Okay, so you have a villain, and, either because they're harmless or ineffectual or both, you do not take them seriously. You might not even think about them at all. They might have a lame gimmick, or a weird name, or maybe they just do not stand out among the Mooks. They are not exactly on your radar. Even if you do remember them, you think they are either a nobody or a total joke. Then along comes a life changing event when they will just not stand for it anymore. Some of them just... snap. Others put themselves through Training from Hell. Either way the villain reinvents themselves from the bottom up, into someone who is not only able to show the heroes exactly why they are called their enemy, but often even become the Big Bad. </t>
  </si>
  <si>
    <t>Obliviously Evil</t>
  </si>
  <si>
    <t xml:space="preserve">Refers to the association between reptiles and villainy. This manifests itself in several basic ways. The simplest is to have reptiles that are consistently villainous. In animal stories, villains might be anthropomorphic versions of Real Life reptiles, while the heroes are cute mammals and birds. In Speculative Fiction, they might be fantastic beings such as Lizard Folk, Snake People or Reptilian aliens. Even when the bad guys are not actual reptiles, they may have some sort of reptilian theme. Perhaps they are a Superbeing with reptile-related powers. The villain might have reptilian pets and/or exhibit a special empathy with reptiles. Even if they have no special powers related to reptiles, they might use reptile related Animal Motifs and/or Naming. </t>
  </si>
  <si>
    <t>Repulsive Ringmaster</t>
  </si>
  <si>
    <t>I will not have a daughter. She would be as beautiful as she was evil, but one look at the hero's rugged countenance and she'd betray her own father.</t>
  </si>
  <si>
    <t>Despite its proven stress-relieving effect, I will not indulge in maniacal laughter. When so occupied, it's too easy to miss unexpected developments that a more attentive individual could adjust to accordingly.</t>
  </si>
  <si>
    <t>I will hire a talented fashion designer to create original uniforms for my Legions of Terror, as opposed to some cheap knock-offs that make them look like Nazi stormtroopers, Roman footsoldiers, or savage Mongol hordes. All were eventually defeated and I want my troops to have a more positive mind-set.</t>
  </si>
  <si>
    <t>No matter how tempted I am with the prospect of unlimited power, I will not consume any energy field bigger than my head.</t>
  </si>
  <si>
    <t>I will keep a special cache of low-tech weapons and train my troops in their use. That way — even if the heroes manage to neutralize my power generator and/or render the standard-issue energy weapons useless — my troops will not be overrun by a handful of savages armed with spears and rocks.</t>
  </si>
  <si>
    <t>I will maintain a realistic assessment of my strengths and weaknesses. Even though this takes some of the fun out of the job, at least I will never utter the line "No, This Cannot Be!! I AM INVINCIBLE!!!" (After that, death is usually instantaneous.)</t>
  </si>
  <si>
    <t>No matter how well it would perform, I will never construct any sort of machinery which is completely indestructible except for one small and virtually inaccessible vulnerable spot.</t>
  </si>
  <si>
    <t>No matter how attractive certain members of the rebellion are, there is probably someone just as attractive who is not desperate to kill me. Therefore, I will think twice before ordering a prisoner sent to my bedchamber.</t>
  </si>
  <si>
    <t>Sides of beef and other freezer meat seller</t>
  </si>
  <si>
    <t>Rugmaker</t>
  </si>
  <si>
    <t>Event specialist (sets up events at hotels) </t>
  </si>
  <si>
    <t>silver- or gold-smith</t>
  </si>
  <si>
    <t>Ruler</t>
  </si>
  <si>
    <t>Events organiser</t>
  </si>
  <si>
    <t>Singer</t>
  </si>
  <si>
    <t>Rural</t>
  </si>
  <si>
    <t>Excavator bulldozer &amp; crane operator</t>
  </si>
  <si>
    <t>singer/songwriter</t>
  </si>
  <si>
    <t>Saddler</t>
  </si>
  <si>
    <t>Executive assistant</t>
  </si>
  <si>
    <t>Singer in small clubs</t>
  </si>
  <si>
    <t>Exterminator</t>
  </si>
  <si>
    <t>Ski lift repair tech</t>
  </si>
  <si>
    <t>Samurai</t>
  </si>
  <si>
    <t>Extreme sports videographer</t>
  </si>
  <si>
    <t>Social worker</t>
  </si>
  <si>
    <t>Scabbard maker</t>
  </si>
  <si>
    <t>FAA tower controller.</t>
  </si>
  <si>
    <t>Factory assembly line</t>
  </si>
  <si>
    <t>Software analyst </t>
  </si>
  <si>
    <t>Factory worker</t>
  </si>
  <si>
    <t>Software consultant</t>
  </si>
  <si>
    <t>Scholar</t>
  </si>
  <si>
    <t>Fairground worker</t>
  </si>
  <si>
    <t>Software engineer</t>
  </si>
  <si>
    <t>Scout</t>
  </si>
  <si>
    <t>Farm worker</t>
  </si>
  <si>
    <t>Soldier</t>
  </si>
  <si>
    <t>Scribe</t>
  </si>
  <si>
    <t>Solicitor</t>
  </si>
  <si>
    <t>Scrivener</t>
  </si>
  <si>
    <t>Fashion designer</t>
  </si>
  <si>
    <t>Song writer</t>
  </si>
  <si>
    <t>fashion designer</t>
  </si>
  <si>
    <t>songwriter</t>
  </si>
  <si>
    <t>Field biologist specializing in insectivores. (Shrews are insane.)</t>
  </si>
  <si>
    <t>Spanish teacher</t>
  </si>
  <si>
    <t>Servant</t>
  </si>
  <si>
    <t>Film director</t>
  </si>
  <si>
    <t>Special constable</t>
  </si>
  <si>
    <t>Sex Worker Occupation (Fallout Supplement)</t>
  </si>
  <si>
    <t>Financial advisor</t>
  </si>
  <si>
    <t>Speech language pathologist</t>
  </si>
  <si>
    <t>fine artist</t>
  </si>
  <si>
    <t>Speech therapist</t>
  </si>
  <si>
    <t>Shaman</t>
  </si>
  <si>
    <t>Fire chaplain</t>
  </si>
  <si>
    <t>Speechwriter</t>
  </si>
  <si>
    <t>Shepherd</t>
  </si>
  <si>
    <t>Firefighter</t>
  </si>
  <si>
    <t>Spider researcher (extracts venom from deadly spiders) </t>
  </si>
  <si>
    <t>Ship's captain</t>
  </si>
  <si>
    <t>Firefighter, Volunteer</t>
  </si>
  <si>
    <t>Sports coach</t>
  </si>
  <si>
    <t>Fish physiologist</t>
  </si>
  <si>
    <t>Sportsperson</t>
  </si>
  <si>
    <t>Silversmith</t>
  </si>
  <si>
    <t>Fisheries biologist</t>
  </si>
  <si>
    <t>Squire</t>
  </si>
  <si>
    <t>Slave</t>
  </si>
  <si>
    <t>Fisherman/woman</t>
  </si>
  <si>
    <t>State safety radio network monitor</t>
  </si>
  <si>
    <t>Fitness instructor</t>
  </si>
  <si>
    <t>Stock market trader</t>
  </si>
  <si>
    <t>Slave Occupation (Fallout Supplement)</t>
  </si>
  <si>
    <t>Flight attendant </t>
  </si>
  <si>
    <t>Stock photographer</t>
  </si>
  <si>
    <t>Slaver</t>
  </si>
  <si>
    <t>Florist</t>
  </si>
  <si>
    <t>Stockbroker</t>
  </si>
  <si>
    <t>Smith</t>
  </si>
  <si>
    <t>Flower arranger</t>
  </si>
  <si>
    <t>Storage facility owner</t>
  </si>
  <si>
    <t>Sniper</t>
  </si>
  <si>
    <t>Flying instructor</t>
  </si>
  <si>
    <t>storyteller</t>
  </si>
  <si>
    <t>Footballer</t>
  </si>
  <si>
    <t>Street entertainer</t>
  </si>
  <si>
    <t>Sorcerer/Sorceress</t>
  </si>
  <si>
    <t>Foreclosure/default analyst/investigator.</t>
  </si>
  <si>
    <t>Student</t>
  </si>
  <si>
    <t>Space marine (sci/fi)</t>
  </si>
  <si>
    <t>Fork-lift driver</t>
  </si>
  <si>
    <t>Student Union rep</t>
  </si>
  <si>
    <t>Spice Merchant</t>
  </si>
  <si>
    <t>Foster parent</t>
  </si>
  <si>
    <t>Submarine engineer</t>
  </si>
  <si>
    <t>Freelance wedding/event/aerial photographer/videographer</t>
  </si>
  <si>
    <t>Substitute teacher</t>
  </si>
  <si>
    <t>Fundraiser</t>
  </si>
  <si>
    <t>Summer camp counselor</t>
  </si>
  <si>
    <t>Stablehand</t>
  </si>
  <si>
    <t>Funeral director</t>
  </si>
  <si>
    <t>Surgeon</t>
  </si>
  <si>
    <t>Starship crew (sci/fi)</t>
  </si>
  <si>
    <t>Game creator</t>
  </si>
  <si>
    <t>Surveyor</t>
  </si>
  <si>
    <t>Starship engineer (sci/fi)</t>
  </si>
  <si>
    <t>Gamekeeper</t>
  </si>
  <si>
    <t>Systems programmer</t>
  </si>
  <si>
    <t>Starship navigator (sci/fi)</t>
  </si>
  <si>
    <t>Garden designer</t>
  </si>
  <si>
    <t>Tailor</t>
  </si>
  <si>
    <t>I will run an evil clandestine organization, and my identity will remain hidden. The hero can't stop who he doesn't know, and it's far more intimidating for the masses for the identity of the evil one terrorizing them to be a mystery.</t>
  </si>
  <si>
    <t>When me and the hero are fighting over a powerful object, if for some reason, even though I've apparently beaten them, they stand up, with a badass look in their eye, and say something like "you want the MacGuffin, TAKE THE MACGUFFIN!!!", I will immediately jump into my escape pod, flee, and blow up the base post haste: I clearly don't understand the power I was dealing with, and me taking the hero up on their offer would have resulted in my death.</t>
  </si>
  <si>
    <t>Teach teachers how to use technology in their classrooms</t>
  </si>
  <si>
    <t>Street sweeper</t>
  </si>
  <si>
    <t>Geophysicist</t>
  </si>
  <si>
    <t>Teacher</t>
  </si>
  <si>
    <t>Teaching assistant</t>
  </si>
  <si>
    <t>Glass blower</t>
  </si>
  <si>
    <t>Tech writer</t>
  </si>
  <si>
    <t>Superhuman (sci/fi)</t>
  </si>
  <si>
    <t>glue-maker</t>
  </si>
  <si>
    <t>Technician</t>
  </si>
  <si>
    <t>Golf pro shop employee</t>
  </si>
  <si>
    <t>Teflon coater</t>
  </si>
  <si>
    <t>Grant writer</t>
  </si>
  <si>
    <t>Telephonist</t>
  </si>
  <si>
    <t>Swordsman</t>
  </si>
  <si>
    <t>graphic artist</t>
  </si>
  <si>
    <t>Telephony installer</t>
  </si>
  <si>
    <t>Sycophant</t>
  </si>
  <si>
    <t>Graphic designer</t>
  </si>
  <si>
    <t>Telesales person</t>
  </si>
  <si>
    <t>Graphic novelist</t>
  </si>
  <si>
    <t>Television presenter</t>
  </si>
  <si>
    <t>Tanner</t>
  </si>
  <si>
    <t>Grave digger</t>
  </si>
  <si>
    <t>Therapist</t>
  </si>
  <si>
    <t>Tattooed Monk</t>
  </si>
  <si>
    <t>Green building consultant</t>
  </si>
  <si>
    <t>Tie-dye artist.</t>
  </si>
  <si>
    <t>Tattooed Sorcerer</t>
  </si>
  <si>
    <t>Grocery store cashier</t>
  </si>
  <si>
    <t>Tile setter</t>
  </si>
  <si>
    <t>Tattooed Warrior</t>
  </si>
  <si>
    <t>Time share seller</t>
  </si>
  <si>
    <t>Tavernkeeper</t>
  </si>
  <si>
    <t>Groundskeeper at a major league ball park</t>
  </si>
  <si>
    <t>Toilet attendant</t>
  </si>
  <si>
    <t>Tax collector</t>
  </si>
  <si>
    <t>Group home worker</t>
  </si>
  <si>
    <t>Tour director</t>
  </si>
  <si>
    <t>Guard at an art museum </t>
  </si>
  <si>
    <t>Tour guide</t>
  </si>
  <si>
    <t>Teamster</t>
  </si>
  <si>
    <t>Guy who cleans out the vacuum tubes once a year at the bank/hospital/Costco. </t>
  </si>
  <si>
    <t>Toy inventor</t>
  </si>
  <si>
    <t>Hair stylist</t>
  </si>
  <si>
    <t>Trade Specialist, international</t>
  </si>
  <si>
    <t>Telepath (sci/fi)</t>
  </si>
  <si>
    <t>Hairdresser</t>
  </si>
  <si>
    <t>Trade Specialist, local</t>
  </si>
  <si>
    <t>Thatcher</t>
  </si>
  <si>
    <t>Hand Model</t>
  </si>
  <si>
    <t>Traffic warden</t>
  </si>
  <si>
    <t>Thief</t>
  </si>
  <si>
    <t>Handyman</t>
  </si>
  <si>
    <t>Train driver</t>
  </si>
  <si>
    <t>Thug</t>
  </si>
  <si>
    <t>Head Nurse</t>
  </si>
  <si>
    <t>Translator</t>
  </si>
  <si>
    <t>Tinker</t>
  </si>
  <si>
    <t>Head Start Teacher.</t>
  </si>
  <si>
    <t>Transporter</t>
  </si>
  <si>
    <t>Torturer</t>
  </si>
  <si>
    <t>Health visitor</t>
  </si>
  <si>
    <t>Travel agent</t>
  </si>
  <si>
    <t>Town crier</t>
  </si>
  <si>
    <t>Healthcare assistant</t>
  </si>
  <si>
    <t>Trouble shooter for a college</t>
  </si>
  <si>
    <t>Toymaker</t>
  </si>
  <si>
    <t>Heath care aide</t>
  </si>
  <si>
    <t>Truck driver</t>
  </si>
  <si>
    <t>Heating engineer</t>
  </si>
  <si>
    <t>TV weatherman</t>
  </si>
  <si>
    <t>Trapper</t>
  </si>
  <si>
    <t>Typist</t>
  </si>
  <si>
    <t>Tribal Occupation (Fallout Supplement)</t>
  </si>
  <si>
    <t>Undertaker</t>
  </si>
  <si>
    <t>Vault Dweller Occupation (Fallout Supplement)</t>
  </si>
  <si>
    <t>Unemployed</t>
  </si>
  <si>
    <t>Vendor</t>
  </si>
  <si>
    <t>Herbarium archivist</t>
  </si>
  <si>
    <t>Urban planner</t>
  </si>
  <si>
    <t>Vermin catcher</t>
  </si>
  <si>
    <t>High school history teacher</t>
  </si>
  <si>
    <t>Usher for the Opera</t>
  </si>
  <si>
    <t>Veterinarian</t>
  </si>
  <si>
    <t>High school teacher at an alternative school for near-dropouts. </t>
  </si>
  <si>
    <t>Varsity soccer coach</t>
  </si>
  <si>
    <t>Viking</t>
  </si>
  <si>
    <t>Highway flag person</t>
  </si>
  <si>
    <t>Veterinarian assistant,</t>
  </si>
  <si>
    <t>Village chief</t>
  </si>
  <si>
    <t>Veterinary surgeon</t>
  </si>
  <si>
    <t>Vintner</t>
  </si>
  <si>
    <t>Historical remodeler (carpenter) </t>
  </si>
  <si>
    <t>video-maker</t>
  </si>
  <si>
    <t>Wanderer Occupation (Fallout Supplement)</t>
  </si>
  <si>
    <t>Home help for families with special needs children. (help out around the house, help out with the kids, babysit when the parents need time to themselves.</t>
  </si>
  <si>
    <t>Volunteer reader for SMART</t>
  </si>
  <si>
    <t>Warehouse worker</t>
  </si>
  <si>
    <t>Waiting staff</t>
  </si>
  <si>
    <t>Warlock</t>
  </si>
  <si>
    <t>Homeopath</t>
  </si>
  <si>
    <t>Warrior</t>
  </si>
  <si>
    <t>Home-worker</t>
  </si>
  <si>
    <t>Warehouse worker (forklift operator)</t>
  </si>
  <si>
    <t>Warrior Monk</t>
  </si>
  <si>
    <t>Horse groomer (in the competitive horse world the equivalent of a golfer's caddy)</t>
  </si>
  <si>
    <t>Water therapy swimming for injured dogs.</t>
  </si>
  <si>
    <t>Warrior Wizard</t>
  </si>
  <si>
    <t>Horticulturalist</t>
  </si>
  <si>
    <t>Waterfront engineer who also does wind power</t>
  </si>
  <si>
    <t>Water carrier</t>
  </si>
  <si>
    <t>Hostess at a café. </t>
  </si>
  <si>
    <t>weapon smith</t>
  </si>
  <si>
    <t>Weapon Smith</t>
  </si>
  <si>
    <t>Hot tub sales person </t>
  </si>
  <si>
    <t>Weapons Merchant</t>
  </si>
  <si>
    <t>Weaver</t>
  </si>
  <si>
    <t>Hotel employee</t>
  </si>
  <si>
    <t>Weapons System Designer</t>
  </si>
  <si>
    <t>Wetnurse</t>
  </si>
  <si>
    <t>House inspector.</t>
  </si>
  <si>
    <t>weaver</t>
  </si>
  <si>
    <t>White Collar</t>
  </si>
  <si>
    <t>House painter</t>
  </si>
  <si>
    <t>Web designer</t>
  </si>
  <si>
    <t>Wine seller</t>
  </si>
  <si>
    <t>Housekeeper</t>
  </si>
  <si>
    <t>Weight Watchers Weigher</t>
  </si>
  <si>
    <t>Witch</t>
  </si>
  <si>
    <t>Human resources</t>
  </si>
  <si>
    <t>Welder in residential home construction (does design work, like railings and structural pieces for houses built into rocks on a mountain.)</t>
  </si>
  <si>
    <t>Wizard</t>
  </si>
  <si>
    <t>Human resources for the research and marketing arm of a pet food company</t>
  </si>
  <si>
    <t>Wood seller</t>
  </si>
  <si>
    <t>Hypnotherapist</t>
  </si>
  <si>
    <t>Wildlife photographer</t>
  </si>
  <si>
    <t>Woodcarver</t>
  </si>
  <si>
    <t>Illustrator</t>
  </si>
  <si>
    <t>Window cleaner</t>
  </si>
  <si>
    <t>Woodcutter</t>
  </si>
  <si>
    <t>illustrator/cartoonist</t>
  </si>
  <si>
    <t>Window trimmer (designed windows for shoe stores) </t>
  </si>
  <si>
    <t>Wrestler</t>
  </si>
  <si>
    <t>Immigration officer</t>
  </si>
  <si>
    <t>Women’s clothes sales person</t>
  </si>
  <si>
    <t>Writer</t>
  </si>
  <si>
    <t>improv actor</t>
  </si>
  <si>
    <t>Wood worker</t>
  </si>
  <si>
    <t>Xenoarchaeologist (sci/fi)</t>
  </si>
  <si>
    <t>Independent means</t>
  </si>
  <si>
    <t>writer</t>
  </si>
  <si>
    <t>Xenobiologist (sci/fi)</t>
  </si>
  <si>
    <t>Yoga instructor</t>
  </si>
  <si>
    <t>Xenobotanist (sci/fi)</t>
  </si>
  <si>
    <t xml:space="preserve">NOW </t>
  </si>
  <si>
    <t>Occupation List</t>
  </si>
  <si>
    <t>For ISTPs the driving force in their lives is to understand how things and phenomena in the real world work so they can make the best and most effective use of them. ISTPs are logical and realistic people, and they are natural troubleshooters. When not actively solving a problem, ISTPs are quiet and analytical observers of their environment, and they naturally look for the underlying sense to any facts they have gathered. ISTPs do often pursue variety and even excitement in their hands-on experiences. Although they do have a spontaneous, even playful side, what people often first encounter with them is their detached pragmatism.</t>
  </si>
  <si>
    <t>ISTP</t>
  </si>
  <si>
    <t>I will not fly into a rage and kill a messenger who brings me bad news just to illustrate how evil I really am. Good messengers are hard to come by.</t>
  </si>
  <si>
    <t>I won't require high-ranking female members of my organization to wear a stainless-steel bustier. Morale is better with a more casual dress-code. Similarly, outfits made entirely from black leather will be reserved for formal occasions.</t>
  </si>
  <si>
    <t>I will not turn into a snake. It never helps.</t>
  </si>
  <si>
    <t>I will not grow a goatee. In the old days they made you look diabolic. Now they just make you look like a disaffected member of Generation X.</t>
  </si>
  <si>
    <t>I will not imprison members of the same party in the same cell block, let alone the same cell. If they are important prisoners, I will keep the only key to the cell door on my person instead of handing out copies to every bottom-rung guard in the prison.</t>
  </si>
  <si>
    <t>If my trusted lieutenant tells me my Legions of Terror are losing a battle, I will believe him. After all, he's my trusted lieutenant.</t>
  </si>
  <si>
    <t>If an enemy I have just killed has a younger sibling or offspring anywhere, I will find them and have them killed immediately, instead of waiting for them to grow up harboring feelings of vengeance towards me in my old age.</t>
  </si>
  <si>
    <t>If I absolutely must ride into battle, I will certainly not ride at the forefront of my Legions of Terror, nor will I seek out my opposite number among his army.</t>
  </si>
  <si>
    <t>I will be neither chivalrous nor sporting. If I have an unstoppable superweapon, I will use it as early and as often as possible instead of keeping it in reserve.</t>
  </si>
  <si>
    <t>Once my power is secure, I will destroy all those pesky time-travel devices.</t>
  </si>
  <si>
    <t>When I capture the hero, I will make sure I also get his dog, monkey, ferret, or whatever sickeningly cute little animal capable of untying ropes and filching keys happens to follow him around.</t>
  </si>
  <si>
    <t>For INTPs the driving force in their lives is to understand whatever phenomenon is the focus of their attention. They want to make sense of the world -- as a concept -- and they often enjoy opportunities to be creative. INTPs are logical, analytical, and detached in their approach to the world; they naturally question and critique ideas and events as they strive for understanding. INTPs usually have little need to control the outer world, or to bring order to it, and they often appear very flexible and adaptable in their lifestyle.</t>
  </si>
  <si>
    <t>INTP</t>
  </si>
  <si>
    <t>For INTJs the dominant force in their lives is their attention to the inner world of possibilities, symbols, abstractions, images, and thoughts. Insight in conjunction with logical analysis is the essence of their approach to the world; they think systemically. Ideas are the substance of life for INTJs and they have a driving need to understand, to know, and to demonstrate competence in their areas of interest. INTJs inherently trust their insights, and with their task-orientation will work intensely to make their visions into realities.</t>
  </si>
  <si>
    <t>INTJ</t>
  </si>
  <si>
    <t xml:space="preserve">He's a manipulative, controlling mentor that exploits their student for their own gain. While emphatically not a good mentor, The Svengali is usually not so much trying to pass on a legacy of evil (unlike the Evil Mentor) as control (and exploit) their disciple by any means possible, from just plain being a Manipulative Bastard through overt Mind Control to More Than Mind Control, often with a side of Stockholm Syndrome, Lima Syndrome (or both), and Mind Game Ship. Typically acting as The Man Behind the Man, The Svengali is often also The Chessmaster, or at least The Strategist, in terms of PR campaigning. The mentor/mentee relationship may cut both ways, though, since the follower often also serves as The Muse to The Svengali. </t>
  </si>
  <si>
    <t>The Swarm</t>
  </si>
  <si>
    <t>The Opportunistic Bastard doesn't have a plan, or at least not a clearly outlined one. He may have a vague goal that he's working towards, but when it comes to getting there, he's winging it. Other times the Opportunistic Bastard doesn't even have that going for him, and just latches onto other people's schemes in the name of making as much short term profit as he can. As the name suggests, characters like this excel at grabbing onto the opportunities that others present. He typically rolls well with unexpected results, exploiting every new circumstance to his own advantage. Where they tend to suffer is in the long term—a good opportunist can keep his head above water on any given day, but is ultimately going to crash and burn as they lack vision.</t>
  </si>
  <si>
    <t>Opposing Sports Team</t>
  </si>
  <si>
    <t>You've seen it a dozen times since Batman in the 1930s: A villain traumatizes the hero in the opening pages of a comic book's first issue, possibly scarring him physically. Driving the hero to train him/herself into the very definition of a perfect warrior/detective/vigilante/wizard/whatever you will, this scumbag made the hero who s/he is today. One would think that a villain of such importance to the very mythos of the story would continue to be a source of character motivation and story importance... ...only that by the final pages of the first issue (or at the end of the first story arc), having served his purpose of making the hero the way he is today, he is unceremoniously disposed of, and almost invariably never mentioned henceforth.</t>
  </si>
  <si>
    <t>Tom the Dark Lord</t>
  </si>
  <si>
    <t xml:space="preserve">Generally played for laughs, Tom the Dark Lord is when a character that's evil doesn't have a particularly evil-sounding name. In fact, this could effectively be used as Nightmare Fuel if you have the character human. Tom the Dark Lord sometimes goes hand in hand with Embarrassing First Name, but not always. Bonus points if it manages to be meaningful or ironic. Contrast with Names to Run Away from Really Fast, which is about evil people with Obviously Evil names. See also Fluffy the Terrible, which is about vicious animals and beasts with cutesy names. Compare Special Person, Normal Name. </t>
  </si>
  <si>
    <t>Torture Technician</t>
  </si>
  <si>
    <t>The Torture Technician does just what his name implies. Based in his own Torture Cellar, he takes the heroes and turns them into screaming, skinned shambles. He makes for prime Nightmare Fuel, as he's often sadistic to the point of overblowing it. Note that many Torture Technicians apparently believe we're still in the Middle Ages as far as interrogation techniques go. That is, if they're not down with electricity. Though a fair number favor "upgrading" their arsenal with the use of a Robotic Torture Device.</t>
  </si>
  <si>
    <t>Totalitarian Utilitarian</t>
  </si>
  <si>
    <t xml:space="preserve">This Problem is, quite simply, a curve ball that no one saw coming. He, she or "it" may be a mysterious foreigner from the next town over or a continent away, with skills, technology or mystic powers no one heard of, much less imagined. Or they may be a Time Traveler from the future... or the past, an invader from a parallel universe, outer space, or even stranger places. When they arrive, the heroes won't have any defenses in place capable of stopping them, no idea how to defend against them, and no clue what their end goal might be. It might even be a mysterious object, or just some unexplained supernatural phenomenon. Finding out the answers to the above questions will be the heroes' top priority. </t>
  </si>
  <si>
    <t>The Paranoiac</t>
  </si>
  <si>
    <t>The Paranoiac is the person who is paranoid all the time, as a major aspect of their personality. They may or may not suffer from specific paranoid delusions or believe crackpot conspiracy theories (and such theorists may or may not be paranoiacs themselves; most, it should be said, do not qualify, though many of course do), but they have a natural inclination to mistrust the people around them and the situations they find themselves in. This trope is the Paranoid Personality Disorder as demonstrated in the media. In both fiction and Real Life, it is often of major importance to areas of study such as crime, cults, terrorism, dictatorships, and mass murder.</t>
  </si>
  <si>
    <t>Paid Harem</t>
  </si>
  <si>
    <t>So you made it past the evil bus driver, avoided the cafeteria lady with her Mystery Meat, and dodged The Bully in the schoolyard. You're safe now, right? Guess again. Now it's time to face... that teacher. You know which one. The teacher who singles you out for ridicule and humiliation. The one who openly mocks you in front of the rest of the class. The one who tells you they want you to fail because you don't deserve to move up. If you're not paying enough attention in class, beware of flying objects. If they teach gym, you'd better be ready for Dodgeball Hell every day, if not worse. They're the Sadist Teacher, the education system's answer to Drill Sergeant Nasty (or worse). Sometimes they hate all children, but sometimes it's just one special child.</t>
  </si>
  <si>
    <t>Satanic Archetype</t>
  </si>
  <si>
    <t>We all know the type. Their beliefs are right, and anyone who does not believe as they do is stupid, crazy, evil or all three. The Fundamentalist is right, you are wrong, and being right is the only thing that matters. A common behavior of The Fundamentalist is a tendency to dehumanize or demonize those not in line with their particular brand of belief, which allows them to lie to, abuse and otherwise mistreat those opposed to their beliefs, often in contravention of their own professed beliefs. Fundamentalism is also something other than a religious phenomenon. Non-religious ideologies like communism, capitalism, socialism, racism, environmentalism, fascism, democracy, anarchism and yes, even atheism, can all attract their own brands as well.</t>
  </si>
  <si>
    <t>The Gambler</t>
  </si>
  <si>
    <t>The gambler follows a card (or dice) theme, uses cards, dice, and gambling implements as weapons, and is very well-versed in blackjack, poker, and all sorts of casino games. They rely much more on luck and cunning than on skill or outright power, and very seldom take it too hard on the occasions they lose, usually due to believing it was due to chance. They tend to be slick, either elegant or gaudy, just like professional card players from the past, and are more towards lean and nimble than strong and resistant. They tend to fit the definition of tricksters, and one would be hard-pressed to find a particularly slow-witted person, or grunt, as the Gambler. The entire theme around the gambler makes him usually either an Anti-Hero or an Anti-Villain.</t>
  </si>
  <si>
    <t>The Generalissimo</t>
  </si>
  <si>
    <t>Are you a Chew Toy, a Dogged Nice Guy or just pathetic? Are women avoiding you like plague? Do you feel lost in an uncaring universe? The Sensei For Scoundrels might be the answer to your prayers. He is everything you wish you could be as a man: strong, attractive, fearless and a huge success with women. Of course, he's also probably deeply disturbed, and possibly very evil. The main character winds up following The Sensei for Scoundrels in the hopes of becoming the kind of man he always wanted to be. In a Lighter and Softer story, the main character will very often end up rejecting the sensei's advice by the end and win the girl on his own terms. In Darker and Edgier works, the hero very often ends up as bad as the mentor and loses themself.</t>
  </si>
  <si>
    <t>A class of Stock Character that allows a Big Bad to operate on a large scale. Evil cousins to the Red Shirt and yet "Technical Pacifist" brothers to normal Mooks. Evil Minions are the non combat version of Mooks. They tend to the villain's science labs, clean up the corpses from the shark pools, give The Dragon stress relief via being choked or other dog kickery, and generally run around like headless chickens when the hero pushes the Big Red Button. Usually drawn (if animated) or dressed (if live action) alike in overalls, Space Clothes, or other utilitarian "science" or "engineer" garb depending on their job. This is so the audience can easily pick them out as nameless and expendable.</t>
  </si>
  <si>
    <t>Evil Minions</t>
  </si>
  <si>
    <t>Mooks</t>
  </si>
  <si>
    <t>A slang term for the hordes of standard-issue, disposable bad guys whom The Hero mows down with impunity. Deadly, competent, loyal, abundant... pick any two. Also called "baddies", "goons," "scrubs," "drones," "small fry," "flunkies," "pawns," "toadies," "grunts," "minions," "lackeys," "underlings," "henchpersons," and "cannon fodder". It's a thankless job, to be sure, but somebody's gotta do it. Enter the humble mook. Mooks play an important role, without someone to fight on a constant basis, an action movie/show would have a lot less action. If every single minion your hero ever runs into has a personality, then the pacing of the show would slow to a crawl and Quirky Miniboss Squad, The Dragon, and the Big Bad would not feel as unique.</t>
  </si>
  <si>
    <t>When the enemies are too easily taken down by the heroes and there is a need to increase the challenge, the easiest way to is to upgrade the Mooks into Elite Mooks. They may come with better weapons, more skills, or various powers the normal Mooks do not have. The look of the Elite Mooks may be noted with various appearance changes from a simple Palette Swap, adding Spikes of Villainy, and other alterations that make them stand out from the crowd of regular Mooks. Any variety of Mooks can be upgraded to become an Elite Mook, which can yield a Boss in Mook Clothing or Super Powered Mooks. Mooks can be transformed into Cyborgs, Zombies or Elite Zombies if already zombies, made into Super Soldiers, or upgraded in other ways.</t>
  </si>
  <si>
    <t>Mooks, "Something" proof</t>
  </si>
  <si>
    <t>Some baddies aren't particularly dangerous, but they are annoying to deal with, because the usual tricks used by our heroes don't work on them. This kind of opponent proves difficult to be overcome by a hero who is used to fighting using a small repertoire of techniques. As such, these encounters force our heroes to think outside of the box. Mostly because it's cooler than showing them win fights the same way all of the time.</t>
  </si>
  <si>
    <t xml:space="preserve">Mooks, Elite </t>
  </si>
  <si>
    <t>Minion with an F in Evil</t>
  </si>
  <si>
    <t>No, he doesn't kick himself by accident when trying to Kick the Dog. He's a henchman to a Card-Carrying Villain who can't quite wrap his mind around card-carrying villainy. As such, they often get confused and do "good" things like saying please or thank you or being kind to the heroes in some way by mistake — and get yelled at for it by their superior if caught. This character type tends to be predicated on the assumption that Rousseau Was Right; theoretically, this so-called "villain" hasn't properly learned how to be bad. Very much Played for Laughs. They often get a Mook–Face Turn at the end of the series, or earlier if their boss is particularly mean with a Mistreatment-Induced Betrayal. They may also get a The Dog Bites Back moment.</t>
  </si>
  <si>
    <t>He's above the cut of the average Mook, but not smart enough to be the Evil Overlord, or even the Evil Chancellor. He's not a Corrupt Corporate Executive, because he never got above Corrupt Corporate Middle Management. He's definitely corrupt, though. He's venal, petty and foolish, but is often a Punch Clock Villain who might be a candidate for a Heel–Face Turn. Usually, the Big Bad considers him a convenient patsy. The biggest obstacle he presents to the heroes is telling more competent people what to do.</t>
  </si>
  <si>
    <t>Mook, Middle Management</t>
  </si>
  <si>
    <t>Merciful Minion</t>
  </si>
  <si>
    <t>Even the most hands-on villain can't take care of imprisoning or killing all the heroes personally. Ordering an underling to attend to such duties is common. Sometimes, the underling volunteers to "deal with" the hero ... and releases him instead. There are several possible explanations. Perhaps the underling is a mole in the villain's organization. Perhaps the underling feels he "owes" the hero and chooses this form of repayment. Perhaps the underling is going through a Mook–Face Turn, or simply expects the good guys to win and wants to score points toward a pardon.</t>
  </si>
  <si>
    <t>Mook Promotion</t>
  </si>
  <si>
    <t>You know this guy. You've seen him before. There are a million others like him, and they're all the same. He's just another minor pawn in the Big Bad's army. He probably doesn't even have a name. And yet... Sometimes, a basic generic minion isn't content with remaining so. Instead, this character, initially so insignificant that you might not even think of them as a character, becomes a major antagonist. This may be achieved through actual promotion, through a transformation, or through doing something so vile they personally become the target of the wrath of the fanbase. After all, every villain has to start somewhere. Maybe even the Big Bad was a mook once.</t>
  </si>
  <si>
    <t>The Psycho Rangers</t>
  </si>
  <si>
    <t>The Psycho Rangers are the collective Evil Twin of the Five-Man Band. Each one's nature/powers mirror a specific hero and they work together as a group. The same way The Hero can get his True Companions together to fight the Monster of the Week, sometimes the Big Bad, The Rival, Evil Twin, Monster of the Week or Evil Counterpart can get himself a team made up entirely of Evil Counterparts to the main cast. As a result, if the team includes such specific characters as the Big Bad and The Dragon, they may also be a Five-Bad Band. The most extreme, but not the most common, type of Psycho Rangers are literally evil clones or Mirror Universe counterparts of the heroes.</t>
  </si>
  <si>
    <t>Punch Clock Villain</t>
  </si>
  <si>
    <t>The heroes have defeated the Big Bad, and as they step out of the ashes and rubble, they congratulate themselves on a job well done. Now that the day is saved, they can relax and have a nice evening at home, knowing that the world is once again a safer place. But wait! The Dragon rises from the rubble, filled with determination and a thirst for vengeance. Maybe he was loyal to his former master, or now he's free to fulfill his own ambitions without a pesky overlord in the way. He might even turn out to be worse than his predecessor. This is often a Sequel Hook.</t>
  </si>
  <si>
    <t>The Dragon Ascendant</t>
  </si>
  <si>
    <t>Like a mercenary, but with none of the sociopathy. These are characters who have no real grudge against the heroes, but are simply doing a job they're getting paid for. After hours, they're totally personable Joes who go hang out like anyone else. Most Punch Clock Villains are not even particularly mean. Even if they are, they see their job as a chore, are there for the reward and they more than likely couldn't care less for the plan itself. Used to be an odd device but has become increasingly frequent due to the popularity of superhero parody, where minions are portrayed as sympathetic employees for unreasonable bosses. Depending on the nature of the story this trope can make a villain either more relatable to an audience or more hateful.</t>
  </si>
  <si>
    <t>Psycho for Hire</t>
  </si>
  <si>
    <t xml:space="preserve">A hired agent who is in it for the killing and torturing. They may have other motivations, like money or power, but these are incidental to the sheer joy they get from torturing and murdering people. Hey, at least they love their job. Instantly identifiable by their Evil Laugh, at least one unusual signature weapon, a flashy style, and a tendency to play with their victims like a cat. Many of them are Ax-Crazy and often have An Axe to Grind. When on Good Guys' team they are invariably the Token Evil Teammate. Most are mercenaries, the handful who aren't are summoned and controlled with Applied Phlebotinum. They are almost never the Big Bad, because unstable maniacs don't make good or interesting plotters. </t>
  </si>
  <si>
    <t>Half-Hearted Henchman</t>
  </si>
  <si>
    <t>The opposing side is fleshed out by being given one or two one-off henchmen, not unlike the ones you usually fight, but having them slack off, have no motivation, and complain about it to their coworkers. Sometimes they honestly suck, but sometimes, they just don't care. All that matters is that it's their job, and they're bad at it. Compare Minion with an F in Evil who are more enthusiastic, but also more clueless.</t>
  </si>
  <si>
    <t>Sociopathic Soldier</t>
  </si>
  <si>
    <t>This is the way the world ends, not with a bang, but a nom. A character that not just destroys but eats planets for nourishment. They may suck the life-force from the biosphere, feed off its gravitic potential or magnetic field, or just start taking big bites out of the crust and mantle. Planet Looters and Alien Locusts taken to the Nth degree. Taking this trope to the Nth degree, is Spacetime Eater. Compare Omnicidal Maniac and Planetary Parasite. This is an X-1 class threat in Apocalypse How. When a character eats planet-sized portions (or eats so much they're the size of a planet) that's Big Eater.</t>
  </si>
  <si>
    <t>Plot Irrelevant Villain</t>
  </si>
  <si>
    <t>Investigate allegations of abuse and neglect of people with disabilities</t>
  </si>
  <si>
    <t>Apothecary, faux</t>
  </si>
  <si>
    <t>Aeronautical engineer brother (once tested fighter jet windshields by shooting dead turkeys at them which had to be sanctioned by PETA)</t>
  </si>
  <si>
    <t>Investigative</t>
  </si>
  <si>
    <t>Archer</t>
  </si>
  <si>
    <t>Air traffic controller</t>
  </si>
  <si>
    <t>IRS (tax department) worker</t>
  </si>
  <si>
    <t>Architect</t>
  </si>
  <si>
    <t>Aircraft engineer</t>
  </si>
  <si>
    <t>IT consultant</t>
  </si>
  <si>
    <t>Archivist</t>
  </si>
  <si>
    <t>Airplane mechanic</t>
  </si>
  <si>
    <t>Jail Commander</t>
  </si>
  <si>
    <t>Aristocrat</t>
  </si>
  <si>
    <t>Amusement park worker</t>
  </si>
  <si>
    <t>jeweler</t>
  </si>
  <si>
    <t>Armorer</t>
  </si>
  <si>
    <t>Anaesthetist</t>
  </si>
  <si>
    <t>Jewellery maker</t>
  </si>
  <si>
    <t>Artisan</t>
  </si>
  <si>
    <t>Animal breeder</t>
  </si>
  <si>
    <t>Jewelry design/repair</t>
  </si>
  <si>
    <t>Artist</t>
  </si>
  <si>
    <t>Answering service employee</t>
  </si>
  <si>
    <t>Jockey</t>
  </si>
  <si>
    <t>Astrogator (sci/fi)</t>
  </si>
  <si>
    <t>Anthropologist</t>
  </si>
  <si>
    <t>Journalist</t>
  </si>
  <si>
    <t>Astrologer</t>
  </si>
  <si>
    <t>Antique dealer</t>
  </si>
  <si>
    <t>Journalist, small local newspaper</t>
  </si>
  <si>
    <t>Astronaut Trainee</t>
  </si>
  <si>
    <t>Apartment maintenance. (And it's kind of a cool job cause people leave things behind all the time when they move.)</t>
  </si>
  <si>
    <t>Judge</t>
  </si>
  <si>
    <t>Athlete</t>
  </si>
  <si>
    <t>Judo instructor</t>
  </si>
  <si>
    <t>Baker</t>
  </si>
  <si>
    <t>App developer</t>
  </si>
  <si>
    <t>Juvenile Detention worker</t>
  </si>
  <si>
    <t>Banker</t>
  </si>
  <si>
    <t>Appliance store sales clerk</t>
  </si>
  <si>
    <t>Kennel worker</t>
  </si>
  <si>
    <t>Barbarian</t>
  </si>
  <si>
    <t>Archaeologist</t>
  </si>
  <si>
    <t>Kindergarten teacher</t>
  </si>
  <si>
    <t>Barber</t>
  </si>
  <si>
    <t>knitter</t>
  </si>
  <si>
    <t>Bard</t>
  </si>
  <si>
    <t>Architectural lighting designer</t>
  </si>
  <si>
    <t>Laboratory technician</t>
  </si>
  <si>
    <t>Barkeep</t>
  </si>
  <si>
    <t>Labourer</t>
  </si>
  <si>
    <t>Barmaid</t>
  </si>
  <si>
    <t>Army criminal investigator</t>
  </si>
  <si>
    <t>Landowner</t>
  </si>
  <si>
    <t>Bee keeper</t>
  </si>
  <si>
    <t>Aromatherapist</t>
  </si>
  <si>
    <t>Landscape architect</t>
  </si>
  <si>
    <t>Beekeeper</t>
  </si>
  <si>
    <t>Art critic</t>
  </si>
  <si>
    <t>Landscape gardener</t>
  </si>
  <si>
    <t>Beer seller</t>
  </si>
  <si>
    <t>Art dealer</t>
  </si>
  <si>
    <t>Lap dancer</t>
  </si>
  <si>
    <t>Beggar</t>
  </si>
  <si>
    <t>Art historian</t>
  </si>
  <si>
    <t>Law Enforcement</t>
  </si>
  <si>
    <t>BEM (sci/fi)</t>
  </si>
  <si>
    <t>Art professor</t>
  </si>
  <si>
    <t>Lawn service/snowplow operator</t>
  </si>
  <si>
    <t>Blacksmith</t>
  </si>
  <si>
    <t>Lawyer</t>
  </si>
  <si>
    <t>Blue Collar</t>
  </si>
  <si>
    <t>Assembly line worker</t>
  </si>
  <si>
    <t>Leaflet distributor</t>
  </si>
  <si>
    <t>Boatman</t>
  </si>
  <si>
    <t>leather worker</t>
  </si>
  <si>
    <t>Book Binder</t>
  </si>
  <si>
    <t>Lecturer</t>
  </si>
  <si>
    <t>Book keeper</t>
  </si>
  <si>
    <t>Astronomer</t>
  </si>
  <si>
    <t>Legal secretary</t>
  </si>
  <si>
    <t>Bookbinder</t>
  </si>
  <si>
    <t>Librarian</t>
  </si>
  <si>
    <t>Bookseller</t>
  </si>
  <si>
    <t>Attorney</t>
  </si>
  <si>
    <t>Librarian's assistant</t>
  </si>
  <si>
    <t>Brewer</t>
  </si>
  <si>
    <t>Au pair</t>
  </si>
  <si>
    <t>Life guard</t>
  </si>
  <si>
    <t>Brick maker</t>
  </si>
  <si>
    <t>Auctioneer</t>
  </si>
  <si>
    <t>Lifeguard, Volunteer</t>
  </si>
  <si>
    <t>Bricklayer</t>
  </si>
  <si>
    <t>Auditor</t>
  </si>
  <si>
    <t>Lift engineer</t>
  </si>
  <si>
    <t>Brigand</t>
  </si>
  <si>
    <t>Author</t>
  </si>
  <si>
    <t>Lighthouse keeper</t>
  </si>
  <si>
    <t>Brothel keeper</t>
  </si>
  <si>
    <t>author</t>
  </si>
  <si>
    <t>linguis</t>
  </si>
  <si>
    <t>Brotherhood of Steel Occupation (Fallout Supplement)</t>
  </si>
  <si>
    <t>Auto parts clerk</t>
  </si>
  <si>
    <t>Literary agent</t>
  </si>
  <si>
    <t>Buckle maker</t>
  </si>
  <si>
    <t>B&amp;B owner</t>
  </si>
  <si>
    <t>literature professor</t>
  </si>
  <si>
    <t>Builder</t>
  </si>
  <si>
    <t>Baggage handler</t>
  </si>
  <si>
    <t>Local govt worker</t>
  </si>
  <si>
    <t>Butcher</t>
  </si>
  <si>
    <t>Bailiff</t>
  </si>
  <si>
    <t>Lock keeper</t>
  </si>
  <si>
    <t>Butler</t>
  </si>
  <si>
    <t>Locksmith</t>
  </si>
  <si>
    <t>Byrd Labs Employee (D20 Modern Occupation)</t>
  </si>
  <si>
    <t>Bakery worker</t>
  </si>
  <si>
    <t>Logger</t>
  </si>
  <si>
    <t>Candle Stick Maker</t>
  </si>
  <si>
    <t>Ballet dancer</t>
  </si>
  <si>
    <t>logger</t>
  </si>
  <si>
    <t>Caravan Driver</t>
  </si>
  <si>
    <t>Bank clerk</t>
  </si>
  <si>
    <t>Lorry driver</t>
  </si>
  <si>
    <t>Caravan Leader</t>
  </si>
  <si>
    <t>Bank manager</t>
  </si>
  <si>
    <t>Machinist</t>
  </si>
  <si>
    <t>Caravan Sniper</t>
  </si>
  <si>
    <t>Banker,</t>
  </si>
  <si>
    <t>Magazine editor</t>
  </si>
  <si>
    <t>Carpenter</t>
  </si>
  <si>
    <t>Bar staff</t>
  </si>
  <si>
    <t>Magician</t>
  </si>
  <si>
    <t>Cartographer</t>
  </si>
  <si>
    <t>Magistrate</t>
  </si>
  <si>
    <t>Celebrity</t>
  </si>
  <si>
    <t>Barrista</t>
  </si>
  <si>
    <t>Mail carrier (mail carriers know A LOT about the people on their streets.)</t>
  </si>
  <si>
    <t>Chandler</t>
  </si>
  <si>
    <t>Bartender</t>
  </si>
  <si>
    <t>Make-up artist</t>
  </si>
  <si>
    <t>Charioteer</t>
  </si>
  <si>
    <t>Bead store clerk/stocker</t>
  </si>
  <si>
    <t>make-up artist</t>
  </si>
  <si>
    <t>Chatelaine</t>
  </si>
  <si>
    <t>Beauty therapist</t>
  </si>
  <si>
    <t>Management consultant</t>
  </si>
  <si>
    <t>Chef</t>
  </si>
  <si>
    <t>Bee Keeper</t>
  </si>
  <si>
    <t>Managing director</t>
  </si>
  <si>
    <t>Chieftain</t>
  </si>
  <si>
    <t>Bicycle shop employee</t>
  </si>
  <si>
    <t>Manicurist</t>
  </si>
  <si>
    <t>Chirurgeon</t>
  </si>
  <si>
    <t>Biofeedback therapist</t>
  </si>
  <si>
    <t>Map editor/producer for a navigation systems company.</t>
  </si>
  <si>
    <t>Clergyman</t>
  </si>
  <si>
    <t>Biogas plant builder</t>
  </si>
  <si>
    <t>Marine biologist</t>
  </si>
  <si>
    <t>Clerk</t>
  </si>
  <si>
    <t>Biomedical engineer (Interesting side note, you can kill an entire surgical suite of medical professionals with a faulty anesthesia machine. Quite the murder weapon.)</t>
  </si>
  <si>
    <t>Market trader</t>
  </si>
  <si>
    <t>Clock maker</t>
  </si>
  <si>
    <t>Black Jack dealer</t>
  </si>
  <si>
    <t>Marketing director</t>
  </si>
  <si>
    <t>Clone (sci/fi)</t>
  </si>
  <si>
    <t>Blackhawk pilot</t>
  </si>
  <si>
    <t>Massage therapist</t>
  </si>
  <si>
    <t>Clothworker</t>
  </si>
  <si>
    <t>Math professor</t>
  </si>
  <si>
    <t>Cobbler</t>
  </si>
  <si>
    <t>Mathematician</t>
  </si>
  <si>
    <t>Colonist</t>
  </si>
  <si>
    <t>Boat builder</t>
  </si>
  <si>
    <t>Mechanic, cars/trucks</t>
  </si>
  <si>
    <t>Colonist (sci/fi)</t>
  </si>
  <si>
    <t>Boat canvases maker</t>
  </si>
  <si>
    <t>Mechanic, planes</t>
  </si>
  <si>
    <t>Commander</t>
  </si>
  <si>
    <t>Bodyguard</t>
  </si>
  <si>
    <t>Mechanical designer</t>
  </si>
  <si>
    <t>Concubine</t>
  </si>
  <si>
    <t>book binder</t>
  </si>
  <si>
    <t>Mechanical engineer</t>
  </si>
  <si>
    <t>Cook</t>
  </si>
  <si>
    <t>Book collator (assembling books page by page)</t>
  </si>
  <si>
    <t>I will allow guards to operate under a flexible work schedule. That way if one is feeling sleepy, he can call for a replacement, punch out, take a nap, and come back refreshed and alert to finish out his shift.</t>
  </si>
  <si>
    <t>Although it would provide amusement, I will not confess to the hero's rival that I was the one who committed the heinous act for which he blames the hero.</t>
  </si>
  <si>
    <t>If I am dangling over a precipice and the hero reaches his hand down to me, I will not attempt to pull him down with me. I will allow him to rescue me, thank him properly, then return to the safety of my fortress and order his execution.</t>
  </si>
  <si>
    <t>Someone who believes that the Darwinist theory of evolution — i.e. "survival of the fittest" to oversimplify it — should be applied to people. Iis simply selfish and uses Social Darwinism as just a justification for sociopathic behavior. This character may not actually believe it and may not even care, but finds Social Darwinism to be a convenient justification or excuse for the way they were going to behave anyway. Often overlaps with Straw Hypocrite - especially if he's a coward who'll immediately resort to "un-Darwinist" cheating if he's ever exposed as inferior himself.</t>
  </si>
  <si>
    <t>Social Darwinist, Struggler</t>
  </si>
  <si>
    <t>Someone who believes in "survival of the fittest" should be applied to people. Believes that competition, suffering and struggle makes the individual, and possibly a society (as a whole), superior. They tend to believe in Evil Virtues like cunning, ruthlessness, opportunism and the ability to endure and survive by any means necessary, and tend to have a cynical view of the world as a hard, harsh place and that Hobbes Was Right; they may also / instead suffer from Evil Cannot Comprehend Good and thus undervalue non-Social Darwinist virtues like kindness or pacifism. A Real Man Is a Killer logic often falls into this category as does War Is Glorious. Nazis held to this view as well. They tend to take a Might Makes Right view of things.</t>
  </si>
  <si>
    <t>The Sociopath</t>
  </si>
  <si>
    <t>Flushed - The Dark Night of the Soul of Act 1</t>
  </si>
  <si>
    <t xml:space="preserve">Finale step 3. Executing the plan - Hightower Surprise </t>
  </si>
  <si>
    <t>Minor Role - Academic </t>
  </si>
  <si>
    <t>Minor Role - Athlete </t>
  </si>
  <si>
    <t>Minor Role - Celebrity </t>
  </si>
  <si>
    <t>Minor Role - Creative </t>
  </si>
  <si>
    <t>Minor Role - Criminal </t>
  </si>
  <si>
    <t>Minor Role - Dilettante </t>
  </si>
  <si>
    <t>Minor Role - Doctor</t>
  </si>
  <si>
    <t>Minor Role - Emergency Services</t>
  </si>
  <si>
    <t>Minor Role - Entrepreneur</t>
  </si>
  <si>
    <t>Minor Role - Investigative </t>
  </si>
  <si>
    <t>Minor Role - Law Enforcement </t>
  </si>
  <si>
    <t>Minor Role - Military </t>
  </si>
  <si>
    <t>Minor Role - Religious </t>
  </si>
  <si>
    <t>Minor Role - Rural </t>
  </si>
  <si>
    <t>Minor Role - Student </t>
  </si>
  <si>
    <t>Minor Role - Technician </t>
  </si>
  <si>
    <t>A minor character playing an occupation role. Will showcase the world the protagonist is in. May have been involved with the protagonist for a long time and carriers their own history with and memories (maybe of the protagonist).  Academics include librarians, archaeologists, scholars, professors, teachers, and other education professionals.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</si>
  <si>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Athletes include amateur athletes of Olympic quality and professional athletes...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</si>
  <si>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A celebrity is anyone who, for whatever reason, has been thrust into the spotlight of the public eye.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</si>
  <si>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Justice. This is like revenge, but usually less lethal and targeted more carefully against the perpetrators. Nonetheless, justice can sometimes be villainous. For example, the main goal of the robot antagonists in the I, Robot movie is to prevent humans from getting hurt, and they think that putting human under house arrest is the most logical way to do so.</t>
  </si>
  <si>
    <t>Desperation. I feel this is a more interesting motivation for both antagonists and protagonists than greed because it raises the stakes and heightens the conflict. A greedy character is usually driven by stupidity: stupidity is the only reason he can’t be satisfied with what he has. In contrast, a desperate character can’t back away from the plot. He can’t escape the conflict.</t>
  </si>
  <si>
    <t>Social cohesion. Most commonly, this means keeping a family together. However, any books with significant racial or class-based conflict probably deal with this to some extent. Some examples: X-Men, probably Harry Potter, American Beauty, The Incredibles, Dark Cloud Descending, etc.</t>
  </si>
  <si>
    <t>A desire to better oneself. Depending on what the character is trying to change about himself, we may approve of the transformation. Here’s a thought for your hero: is he trying to change anything about himself besides becoming more powerful? What about the villain? This could play out in a more sinister way if the character’s desire for self-improvement or self-advancement gets other people hurt.</t>
  </si>
  <si>
    <t>A desire to better humanity and/or society. I find altruistic villains especially fresh. They’re harder to dismiss as stereotypically evil, cardboard cutouts.</t>
  </si>
  <si>
    <t xml:space="preserve">Curiosity/search for knowledge. A hero searching for understanding may be an amnesiac, some sort of wanderer, etc. A villain is probably uncovering secrets better left untouched, although his intentions may have been pure. More unexpectedly, an eventual villain might go on an innocuous search for understanding but come away with exactly the wrong lessons from life. </t>
  </si>
  <si>
    <t>A minor character playing an occupation role. Will showcase the world the protagonist is in. May have been involved with the protagonist for a long time and carriers their own history with and memories (maybe of the protagonist).  A doctor can be a physician (general -practitioner or specialist), a surgeon, or a psychiatrist.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</si>
  <si>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Rescue workers, firefighters, paramedics, hazardous material handlers,...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</si>
  <si>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At some point in the backstory, a villain existed who was the forerunner to the current Big Bad—either because they were both part of a direct line of succession, or just because the Big Bad uses similar methods and espouses similar beliefs. The Predecessor Villain may appear in flashbacks, but will usually have no direct role in the story (unless it turns out to be Hijacked by Ganon, from an in-universe standpoint)—usually, though not always, they are a Posthumous Character. May be used to reinforce a theme of a Vicious Cycle, or just to give the current Big Bad a well of secrets and power to mine. Sometimes, particularly if the current Big Bad is the Evil Counterpart to The Hero, then the Predecessor Villain will be the same to The Mentor.</t>
  </si>
  <si>
    <t>President Evil</t>
  </si>
  <si>
    <t>The time has come, and after much journeying and many plot twists, the heroes are finally going to face the Big Bad. Unfortunately, there's a problem: said Big Bad is much stronger than they ever could have imagined. Its power is monstrous, its defenses impenetrable, and no matter what they do, the heroes can't so much as get it to flinch. Despair and woe, the villain has triumphed! His victory is assured! But wait! All is not lost! Upon closer inspection, the heroes realize that this monster isn't the real Big Bad. The real one is actually inside, pulling the strings. Bonus, he's puny, and could probably be knocked over by a stiff breeze. After that, the heroes find themselves faced with the much simpler task of tearing through the faux-Big Bad.</t>
  </si>
  <si>
    <t>Morally Ambiguous Doctorate</t>
  </si>
  <si>
    <t xml:space="preserve">Science created the atom bomb, it unleashes monsters, it angers the gods — Science Is Bad. As a corollary to this, intelligence in media is often used for evil, or belongs to the Mad Scientist. At least half of the characters in Comic Books whose names begin with "Doctor" are evil. Even the good Doctors are often weird, being prone to mad science, a blind pursuit of forbidden knowledge, or proving their critics wrong. Actual practicing medical doctors are usually exempt from the evil evil title, probably because it's hard not to get behind a surgeon or doctor who actively works at saving people's lives, even if they're a jerk. Those who aren't in a Medical Drama tend to get less slack on this... In a nutshell, it's a mitigating factor, not an exception. </t>
  </si>
  <si>
    <t>Morally Bankrupt Banker</t>
  </si>
  <si>
    <t xml:space="preserve">The Primadonna is the Alpha Bitch of show business. Her talent and beauty are matched only by her ego, and she is prone to making infuriating demands of her producers (like demanding an Unlimited Wardrobe), and God help the poor sap in a position of servitude to her. As a performer, she will not tolerate seeing someone else play her leading part, especially an inexperienced youngster, never considering she might be way out of her element (perhaps she's too old), or that her meddling could be actively destroying the show. Often she'll be considerably meaner backstage than any of her famous roles. Expect her to put on a sweet face for interviews and publicity appearances, but rumours of her real personality will always abound. </t>
  </si>
  <si>
    <t>Psycho Electro</t>
  </si>
  <si>
    <t>Lightning. An incredibly powerful force of nature that has awed mankind since before the beginning of civilization. A subtrope of Personality Powers, but one you have to do a bit of digging to make sense of. Lightning and Electricity related characters tend to be psychotic, sadistic, and/or just plain insane. Whether this is in a touchy and paranoid way or in a cold, unhinged manner is up to the writer, but mostly, they're marinated in A-1 crazy sauce. But lightning is not associated with madness in mythology and was a regal and divine ability. When it comes to modern Speculative Fiction and especially Super Hero fiction, they're just plain nuts or incredibly sadistic, almost guaranteed to take delight in giving their victims some Electric Torture.</t>
  </si>
  <si>
    <t>Psycho Ex-Girlfriend</t>
  </si>
  <si>
    <t>Sometimes an Evil Overlord, Galactic Conqueror, Eldritch Abomination etc decides there's only one evil goal big enough that suits him - bring The Multiverse to its knees. Not only our Earth, but every dimension, every alternate reality, every single planet and life form in the whole multiverse. He may want to conquer it. Or he might want to destroy it. In both cases he's the ultimate threat, more powerful than anyone else our heroes has ever met. He can destroy planets, blow up entire cities with one finger, erase whole dimensions. To show how strong he is he can even kill the Guardian of the Multiverse, very first person that will oppose him. And when he says A God Am I, he's being modest. Fighting with him is usually our hero's greatest task ever.</t>
  </si>
  <si>
    <t>My Country, Right or Wrong</t>
  </si>
  <si>
    <t xml:space="preserve">The character is a noble, or at least decent, soldier, who doesn't like the policies of their nation and/or state, but fights for it anyway. This person is loyal to their nation, not its leader. Exactly how noble or decent someone can be while helping their organisation do questionable deeds because it is "their duty" varies depending on the specific character and their actions. Moral Dissonance is something anyone can have and evil leaders are very good at promoting and exploiting nationalism, particularly when it comes to inter-national conflict and war. One does often wonder why someone so honorable fights for an evil cause rather than deserting. At worst, this sort of thing can lead to the "I was Just Following Orders" defense. </t>
  </si>
  <si>
    <t>My Master, Right or Wrong</t>
  </si>
  <si>
    <t>A sub-trope of Monster Clown, the enemy of the show is a dastardly white-faced, beret-wearing mute with world domination on his mind. Occasionally they are motivated by a lesser goal, but still, evil... and almost always French. Some Enemy Mime villains have Your Mime Makes It Real powers, such as the ability to erect an invisible wall or conjure an unheard gale-force wind which one must walk against. Others simply use gadgets to leech the world of sound and color, and hope and fluffy things right along with it. May or may not be affected by the "silence" condition when fought against. Really, any voiceless, sinister character will count if they have a clown-like appearance or perform extremely stylized movements, or both.</t>
  </si>
  <si>
    <t>This is the Pure Is Not Good version of the Friend to All Living Things. While a Friend To All Living Things causes animals to flock to him/her because of their sweetness and innocence, the evil energies of an Enemy To All Living Things causes animals to flee from them or, if he/she's powerful enough, die. In that case, their energies can also cause plants to rot and decay. If the character causes living things to die, the heroes are sometimes (but not always) exempted from this. Expect them to suffer as if under a slow acting poison, mana drain, or to have their stats lowered.</t>
  </si>
  <si>
    <t>Enemy to All Living Things</t>
  </si>
  <si>
    <t>Enemy Within</t>
  </si>
  <si>
    <t xml:space="preserve">When someone's inner darkness doesn't quite take over someone, but it does "escape" their body and rampage. Fighting someone else's Enemy Without is tricky, as often it will either kill the person projecting it if it dies, or it will just resurrect itself until the actual darkness in the hero's heart is dealt with by the hero themselves. Often symbolically represents repression, and the hero's refusal to acknowledge the darkness within or some other aspect of themselves. Victory is achieved half the time via "reintegrating" with it. The other half of of the time it can be seen as representing some inner demon, and thus, it must be abandoned, purged, or confronted and conquered. </t>
  </si>
  <si>
    <t>Enfant Terrible</t>
  </si>
  <si>
    <t xml:space="preserve">he Enfant Terrible is an adorable child. An angel, one might say, with a cherubic face. One just wants to pick them up and hug them. Pity they're psychopaths. An Enfant Terrible knows people think they're cute, and will use that to their advantage. When one person finds out, said hero usually has a hard time convincing others, who will turn on them for even suggesting such a thing about the poor, poor child. An Enfant Terrible may be supernatural, or simply a child born without a conscience. They may also be an Evil Orphan. A form of the Devil in Plain Sight. Might overlap with Girl Scouts Are Evil, if they do more than just sell you cookies, and with Kids Are Cruel, if the kid's behaviour also transpires in his relationship to other children. </t>
  </si>
  <si>
    <t>Enigmatic Minion</t>
  </si>
  <si>
    <t xml:space="preserve">The Enigmatic Minion is a strange, specific type of villain. Put simply, they are a non-Big Bad antagonist whose agenda, motivations and villain cred itself remain highly ambiguous for much of the story. Enigmatic Minions are defined by their ambiguous nature and the suspicion they evoke, both in the heroes and in the audience. There is something altogether 'not right' about them, but it is difficult to say how or why they act the way they do. They lack any obvious motives and desires to be discerned by the heroes, and certainly won't reveal them if asked. In fact, good luck getting anything more than Cryptic Conversation out of them. They obviously have a free will of sorts and a modus operandi that does not entirely follow the expected for a villain. </t>
  </si>
  <si>
    <t>Enlightened Antagonist</t>
  </si>
  <si>
    <t>This involves the circumstance where an enlightened being or entity happens to be an antagonist or antagonistic force. The forms of enlightenment can include a form of cosmic clarity, universal meaning, a release of physical tethers, or physical harmony with the world. The character in question happens to have a form of universal knowledge that allows him/her to observe the greater truths of reality but still maintains malevolent qualities. This type of villain can be viewed as an Anti-Hero, Anti-Villain, Well-Intentioned Extremist, or carrying an Omniscient Morality License if the characters commits to villainy or villainous acts to fulfill a grand purpose that can be seen as beneficial. Such villains will often demonstrate Knight Templar behavior.</t>
  </si>
  <si>
    <t>Enthralling Siren</t>
  </si>
  <si>
    <t>Sirens are enthralling creatures who lure victims to them through supernatural means. They lure these people to doom, though not necessarily immediate death. In some versions their powers only work on men. They have enthralling voices, while their appearance ranges from very attractive, to very attractive after you've been at sea for a long time, to Glamour or Mind Control covering up a very unsavory reality. If they'll actually change their form to something ideally perfect in the eyes of their victims or at least project a vision of the same, they'll either have some form of Glamour or be a Shapeshifting Seducer. The method they typically also use is Mind-Control Music.</t>
  </si>
  <si>
    <t>Eunuchs Are Evil</t>
  </si>
  <si>
    <t>So you've got a villain and you've got to give him a Red Right Hand, and your protagonist is the manliest of men. So, why not make your villain a Foil and remove his male organ? Especially prevalent in fantasy, the Evil Eunuch is simultaneously creepy and effeminate, which makes him an obvious villain. Eunuchs are also more snakelike. A subtrope of Sissy Villain, and the "logical" extreme of A Man Is Not a Virgin. Eunuchs tend to be Evil Chancellor types. If a villain like this has supernatural powers, it could technically be considered a male, villainous case of Virgin Power - although very few eunuchs are chaste by choice, which arguably makes it more of a Disability Superpower.</t>
  </si>
  <si>
    <t>Even Evil Has Loved Ones</t>
  </si>
  <si>
    <t>Being evil doesn't always mean hatred and negativity 24/7. Even evil characters (and real people) can find someone to love. Often, that love is twisted, a cause for villainy, or an act but sometimes a work can show an evil character's love is genuine and deep. This serves to humanize the character, to give the hero doubts about fighting him/her, or to provide a weakness for the hero to exploit. At an extreme end, can provoke Mama Bear or Papa Wolf reactions if they are threatened, or prompt the loved ones to Avenging the Villain. It also marks the villain as hypocritical and shows his twisted worldview by treating everyone else as insects but excluding the few ones he has feelings of affection for.</t>
  </si>
  <si>
    <t>Even Evil Has Standards</t>
  </si>
  <si>
    <t xml:space="preserve">Often, he is both the protagonist and the central character of the narrative. He will frequently use the Indy Ploy, will be too stupid to be afraid of imminent peril, and will often have a short memory span. Despite all of this, he is the most effective member of the cast at fighting. He will also usually be the leader of a tight-knit group of characters, despite the fact that he doesn't have the brains to lead a cat out of a paper bag. This is because he's so stupid as to be incorruptible, and has the ability to maintain a childlike innocence and faith in people that inspires those around him. Unlike The Fool, the Idiot Hero usually has some idealistic goal in mind, usually becoming the "best warrior ever", and is usually much more aggressive when irked. </t>
  </si>
  <si>
    <t>Incorruptible Pure Pureness</t>
  </si>
  <si>
    <t xml:space="preserve">One of the easiest ways to highlight just how bad something or someone evil is: have an otherwise-remorseless villain reject it. It's often to show that a new villain is really bad if even Doctor Annihilation shrinks from it. Another way that it's used is to keep a villain safely on the "still sympathetic" side of the Moral Event Horizon; give him something that he simply will not do. It may be specifically invoked to prove that it's OK for our hero to work with villains who have standards when the need is great enough. This can be strange if handled badly, leading to confusion and unintentionally edge into Blue and Orange Morality. Why, after all, should a criminal think shooting a particular single orphan be worse than killing every single orphan in Throwawayvia? </t>
  </si>
  <si>
    <t>Even Mooks Have Loved Ones</t>
  </si>
  <si>
    <t xml:space="preserve">Mooks, Minions and even The Dragon have a family, and can form romantic relationships and friendships just like normal people. On and off the clock. Their Bad Boss however, usually doesn't understand or seriously misjudges the emotional attachments. Eventually, it results that the Big Bad's Evil Plan calls for the indirect suffering or death of their friend/love interest/family member. Maybe the continent they live on is being targeted with their boss' orbital Death Ray. Perhaps their boss wants to kill all Xes, and the significant other happens to be an X. Or the friend just so happens to be the hero. Henchie will ask if he can at least save this one person they love, and the boss will refuse. For extra sting the effort needed would be minimal. </t>
  </si>
  <si>
    <t>Evil Albino</t>
  </si>
  <si>
    <t>A villain who is convinced that his actions are acceptable or helpful. These villains aren't justifying their wrongdoings. They aren't compelled by unnatural forces. They just don't comprehend that they're doing anything wrong. A horror trope (and occasionally a comedy trope in a Black Comedy), this can really freak people out if played right. It may place the heroes into a situation where they can't even try to reason with the villain. It can also be used to underscore that the villain is indeed a tragic figure, as he or she (or it) may never have actually intended to harm anyone. Alternately, this can be used to make a creature sympathetic. You give it a valid reason for doing the things it does, and once it has that reason, it won't see what it's doing as wrong.</t>
  </si>
  <si>
    <t>Obviously Evil</t>
  </si>
  <si>
    <t>Basically, this trope can be defined as any evil, scary, or morally ambiguous character who runs a circus or carnival. If a character does not run a circus, this trope can still apply if he/she has a ringmaster-like appearance or theme. Perhaps the reason for this trope is because ringmasters are the leaders of circuses, which makes them great Big Bads, with the clowns and other performers as Mooks. Another possible reason for this is The Barnum trope. As noted on that page, the Trope Namer, P.T. Barnum, was incorrectly credited with the quote "There's a sucker born every minute." Because of this, Repulsive Ringmasters tend to be portrayed as Con Men. The most mundane examples tend to be guilty of, at least, animal cruelty.</t>
  </si>
  <si>
    <t>Retired Monster</t>
  </si>
  <si>
    <t xml:space="preserve">Sometimes the Big Bad casts a shadow (of fear) over everyone. But a certain type of character falls outside the pattern: a villain too ambitious or individualistic or just too stubborn to accept the supremacy of the Big Bad. Instead, this villain actually dreams about overthrowing the guy everyone else fears and taking his place. Sometimes he is a (grudging) servant of the Big Bad; sometimes he is entirely outside the established power structure. Either way, if the Big Bad ever stumbles or shows weakness, the Starscream will be there, ready to kick him out of the Astrotrain. Depending on the nature of the character, he may be an over-optimistic fool or someone who might actually be able to pull it off. </t>
  </si>
  <si>
    <t>Straight Edge Evil</t>
  </si>
  <si>
    <t>A sister trope or sub-trope of Pure Is Not Good, this is when a villain lives a temperate and orderly lifestyle, free of drugs, tobacco, alcohol, illicit sex and other such vices. Such a villain will probably be Lawful Evil and keep to a schedule, complete with moderate exercise. Maybe you can trip them up by exploiting their dependence on a schedule, but that's a maybe. You're dealing with someone who truly understands moderation, and happens to be evil. This could be a conscious choice, to keep their mind clear and free from distraction and addiction; it could also just be their natural temperament (making them a good contrast to a Hot-Blooded hero or any passionate protagonist).</t>
  </si>
  <si>
    <t>Straw Hypocrite</t>
  </si>
  <si>
    <t>The Straw Hypocrite. This villain (and it usually is a villain) will exhibit their dastardly plot and expose their "good" cause as a smokescreen to some hidden agenda that the villain has. If this happens, then it may be part of revealing the Evil Plan or the hero discovering it on his own, but often it is to show just how flawed their painted-on ideology is. Any Gullible Lemmings or Black Shirts who worship or follow them will quickly disperse or switch sides. Unlike a regular Hypocrite, whose behavior fails to square with his sincerely held moral standards due to ordinary human weakness, the Straw Hypocrite does not actually believe in their cause in the slightest and merely uses it as a cover to another end.</t>
  </si>
  <si>
    <t>Straw Nihilist</t>
  </si>
  <si>
    <t>An extreme version of The Cynic and a specific type of The Philosopher who delivers Despair Speeches and Breaking Lectures about Life, The Universe, and Everything (how meaningless it is to fight for any of them), often Chewing the Scenery about how the hero lives on an Insignificant Little Blue Planet and morality never existed in the first place. Often Above Good and Evil, due to the Straw Nihilist's Armor Piercing Questions about "What Is Evil?". This can even be mixed with a belief in a higher meaning in life, where the Nihilist claims that the higher meaning is a reason to neglect the life that he has. The basis for the Straw Nihilist is usually extreme scientific empirical materialism; we're nothing but matter and eventually the universe is going to die.</t>
  </si>
  <si>
    <t>Super-Persistent Predator</t>
  </si>
  <si>
    <t>Starship pilot (sci/fi)</t>
  </si>
  <si>
    <t>Tarot Reader</t>
  </si>
  <si>
    <t>Stevedore</t>
  </si>
  <si>
    <t>Gas fitter</t>
  </si>
  <si>
    <t>Tattooist</t>
  </si>
  <si>
    <t>Steward</t>
  </si>
  <si>
    <t>Geek squad</t>
  </si>
  <si>
    <t>Tax inspector</t>
  </si>
  <si>
    <t>Stonemason</t>
  </si>
  <si>
    <t>Genealogist</t>
  </si>
  <si>
    <t>Taxi driver</t>
  </si>
  <si>
    <t>Storyteller</t>
  </si>
  <si>
    <t>General contractor</t>
  </si>
  <si>
    <t>Tea shop owner</t>
  </si>
  <si>
    <t>Street kid</t>
  </si>
  <si>
    <t>General counsel for a phone company</t>
  </si>
  <si>
    <t>Teach art to very senior citizens at a residential retirement home. (fascinating mix of humor and pathos)</t>
  </si>
  <si>
    <t>Street seller</t>
  </si>
  <si>
    <t>Geologist</t>
  </si>
  <si>
    <t>In an evil contrast to how much Heroes Love Dogs, Diabolical Masterminds are cat people. If they don't have a face, they will always have a pet cat, usually some shade of white, sitting on their desk or in their lap, that they stroke as they describe their Evil Plan. Why do bad guys like cats? Maybe because Cats Are Mean — they kill birds and mice, just so they can offer you the corpse. Cats are lap-sized and perfect to pet while scheming. Or maybe it's because Cats Are Superior and believe they are entitled to be worshipped and revered by humans, or deserve to Take Over the World themselves. Dogs are faithful and loyal, but cats are fickle with a superiority complex. Villains and cats just fit. It's the perfect accessory for a Card-Carrying Villain.</t>
  </si>
  <si>
    <t>Right-Hand Attack Dog</t>
  </si>
  <si>
    <t>In contrast to the generally sedentary Right-Hand Cat, this is what happens when the villains' pet plays an active role as a guard/weapon against the heroes. Expect Fluffy the Terrible in terms of naming and for the villain to be a confirmed Fluffy Tamer. Typically, villains will either show a Nightmare Fetishist streak and be oblivious to how savage their pets are, and will treat them kindly, or else, they will use the pets to (perhaps even literally) Kick the Dog, sometimes by feeding underlings and other poor unfortunates to them. Finally, as the title suggests, when the creature in question isn't a fantasy animal, it's very likely to be some kind of canine. It is, obviously, very prone to The Dog Bites Back</t>
  </si>
  <si>
    <t>Right-Wing Militia Fanatic</t>
  </si>
  <si>
    <t>For ESTPs the dominant quality in their lives is their enthusiastic attention to the outer world of hands-on and real-life experiences. ESTPs are excited by continuous involvement in new activities and in the pursuit of new challenges. ESTPs tend to be logical and analytical in their approach to life, and they have an acute sense of how objects, events, and people in the world work. ESTPs are typically energetic and adaptable realists, who prefer to experience and accept life rather than to judge or organize it.</t>
  </si>
  <si>
    <t>ESTP</t>
  </si>
  <si>
    <t>For ESTJs the driving force in their lives is their need to analyze and bring into logical order the outer world of events, people, and things. ESTJs like to organize anything that comes into their domain, and they will work energetically to complete tasks so they can quickly move from one to the next. Sensing orients their thinking to current facts and realities, and thus gives their thinking a pragmatic quality. ESTJs take their responsibilities seriously and believe others should do so as well.</t>
  </si>
  <si>
    <t>ESTJ</t>
  </si>
  <si>
    <t>For ESFPs the dominant quality in their lives is their enthusiastic attention to the outer world of hands-on and real-life experiences. ESFPs are excited by continuous involvement in new activities and new relationships. ESFPs also have a deep concern for people, and they show their caring in warm and pragmatic gestures of helping. ESFPs are typically energetic and adaptable realists, who prefer to experience and accept life rather than to judge or organize it.</t>
  </si>
  <si>
    <t>ESFP</t>
  </si>
  <si>
    <t>For ESFJs the dominant quality in their lives is an active and intense caring about people and a strong desire to bring harmony into their relationships. ESFJs bring an aura of warmth to all that they do, and they naturally move into action to help others, to organize the world around them, and to get things done. Sensing orients their feeling to current facts and realities, and thus gives their feeling a hands-on pragmatic quality. ESFJs take their work seriously and believe others should as well.</t>
  </si>
  <si>
    <t>For ISTJs the dominant quality in their lives is an abiding sense of responsibility for doing what needs to be done in the here-and-now. Their realism, organizing abilities, and command of the facts lead to their completing tasks thoroughly and with great attention to detail. Logical pragmatists at heart, ISTJs make decisions based on their experience and with an eye to efficiency in all things. ISTJs are intensely committed to people and to the organizations of which they are a part; they take their work seriously and believe others should do so as well.</t>
  </si>
  <si>
    <t>ISTJ</t>
  </si>
  <si>
    <t>For ISFPs the dominant quality in their lives is a deep-felt caring for living things, combined with a quietly playful and sometimes adventurous approach to life and all its experiences. ISFPs typically show their caring in very practical ways, since they often prefer action to words. Their warmth and concern are generally not expressed openly, and what people often first encounter with ISFPs is their quiet adaptability, realism, and "free spirit" spontaneity.</t>
  </si>
  <si>
    <t>ISFP</t>
  </si>
  <si>
    <t>For ISFJs the dominant quality in their lives is an abiding respect and sense of personal responsibility for doing what needs to be done in the here-and-now. Actions that are of practical help to others are of particular importance to ISFJs. Their realism, organizing abilities, and command of the facts lead to their thorough attention in completing tasks. ISFJs bring an aura of quiet warmth, caring, and dependability to all that they do; they take their work seriously and believe others should do so as well.</t>
  </si>
  <si>
    <t>ISFJ</t>
  </si>
  <si>
    <t>Traits</t>
  </si>
  <si>
    <t>Our intrepid young adventurers are exploring their new unknown land for whatever reason it may be: money, pursuit of knowledge, or simply by accident (a quest for survival). In any case, they are unaccustomed to the land, but aren't exactly smart about being careful. Namely, they run into some monstrous beast that wants only one thing from them: lunch. After a dangerous escape (someone will probably be killed), the explorers dust themselves off, maybe laugh nervously, and try to get as far away from that thing as possible. Time to focus on getting to the shelter or something, right? But wait, what's that sound? Is it following them? Through rivers and mountains and who knows what else? You bet. Seems like this thing just won't give up.</t>
  </si>
  <si>
    <t>Supervillain</t>
  </si>
  <si>
    <t>Like your heroic counterpart, you have powers, skills and/or technology that elevate you above the average person, or indeed, the average criminal. Really, mundanity is for suckers. Why rob a bank by barging through the front door in a ski-mask, when you could release crippling fear-toxin through the AC, bust through the wall in your power suit, teleport into the vault, or cast a spell that turns the staff to stone? Some might ask why you don't use the technology behind these powers to make a legitimate fortune far greater than you could get from bank robbery, without the risk of being beaten up by heroes. These fools just don't get it. Of course, you need to look cool while doing this, and don't forget those identifying marks.</t>
  </si>
  <si>
    <t>The Svengali</t>
  </si>
  <si>
    <t xml:space="preserve">These gods aren't lazy, but you really wish they were. Perhaps they view all of life as a cosmic game, with humans as mere pawns and tools. Perhaps they're hungry for worship, either out of necessity or just a huge ego, and are willing to resort to manipulation to get it. Maybe they're just keen on Disproportionate Retribution (a very common trait in religions throughout history). Maybe it's the age old adage "power corrupts", or maybe they're just trolls, but whatever the case, the deities are just jerks. They view human life as a source of entertainment, or an inconvenience. This trope is Older Than Dirt. The Ur-Example might be Inanna, Sumerian goddess of getting laid and ultraviolence. </t>
  </si>
  <si>
    <t>Mad Scientist</t>
  </si>
  <si>
    <t xml:space="preserve">They're scientists, they're somewhat scatterbrained, their practice questionable, and are frequently working for the bad guys, building implausible gadgetry in their Mad Scientist Laboratory, or slightly ridiculous superweapons. They tend to wear lab coats (classically, the Howie-style lab coat that buttons diagonally across the chest and has a Mandarin collar), have either wild hair or total baldness, and speak with fake Central European accents. Often be accompanied by a hunchbacked sidekick. People will often call them mad. If they are part of a Five-Man Band or otherwise allied with the hero, they may be a broken smart guy, an extremely Eccentric Mentor, a particularly proactive engineer, Token Evil Teammate or Psycho Sidekick. </t>
  </si>
  <si>
    <t>Magnificent Bastard</t>
  </si>
  <si>
    <t>The villains of any sports series or movie. Mostly made up of Designated Villains and Villainy Free Villains, the Opposing Sports Team is the number one team before the main hero's eventual victory. They got to this point not because of Team Spirit, but because of either cheating or a grueling, soulless regimen that goes against whatever the Aesop of the show is. They almost always wear a uniform that is mostly black. These may be to sports what the “Stop Having Fun” Guys are to video games; the types who play the game solely to win, and will resort to any means to do so. Also seen in commercials as the side that doesn't endorse the main product, whom the hero defeats through Cereal-Induced Superpowers.</t>
  </si>
  <si>
    <t>Orderlies Are Creeps</t>
  </si>
  <si>
    <t>Perhaps it's because anywhere but a hospital, an orderly's occasional job of subduing unruly patients would brand them as a bad guy's Mook. Or perhaps it's simply Nightmare Fuel to imagine any medical professional turning bad, and it's orderlies who tend to catch the flack because we really, really want to believe our doctors and nurses are trustworthy. Whatever the reason, many orderlies in fiction are depicted as petty or not-so-petty criminals, taking advantage of their patients and the trust of their hospital superiors (unless their superiors are just as bad, or worse). When he's not stealing patients' medication to sell on the street, any orderly who's not a faceless extra is bound to be rooting through their belongings for cash and jewelry.</t>
  </si>
  <si>
    <t>Out, Damned Spot!</t>
  </si>
  <si>
    <t>Consumed by guilt, a killer tries to wash away the blood they know is on their hands, but they can't, no matter how much they scrub. This can extend to obsessively trying to clean away imagined bloodstain, or other evidence, when there is no physical trace of the crime left. Can overlap with Shower of Angst. Please note that examples of this trope need not always involve literal washing. Quite often, in fact, it is manifested in any general sense of feeling "dirty."</t>
  </si>
  <si>
    <t>Outside-Context Problem</t>
  </si>
  <si>
    <t>The online version of the Stalker with a Crush... only this guy happens to be a little less than human. The Mailer Daemon can be a cultist, a demon or some other supernatural critter intent on eating, ritually sacrificing, brainwashing, or "marrying" the hapless heroine. He'll woo the heroine, getting her absorbed in online chatting and games, and convincing her that this godsend of true love, who curiously refuses to send his picture, is her Love at First Sight... well, read. She'll trust him completely with all sorts of secrets, personal and dangerous. Her friends might try to urge her to be cautious, but she'll think "You're Just Jealous" and grow distant from them; this is usually a thought the Daemon plants and fosters to alienate her and make her easier to lure.</t>
  </si>
  <si>
    <t>Make My Monster Grow</t>
  </si>
  <si>
    <t>The villain (or the villain's servant) grows to an enormous size for the very definitely final battle. No, he doesn't go and get mutated into a terrifying One-Winged Angel form (usually), but simply becomes an absolutely huge version of himself, pretty much the attack of the 50-foot villain. In some cases, this goes with a villain comeback after an assumed death by dangerous substance or fall, or getting hit with a bunch of energy beams and "exploding". There's also a good chance the villain's base will be nearly, if not completely destroyed when the villain does this and in certain funny usages of this, the villain will realize the unfortunate consequences of both the enormous size and the misfortune of standing on a piece of flooring that's by far too weak.</t>
  </si>
  <si>
    <t>The Man</t>
  </si>
  <si>
    <t>The Spear Counterpart of the Psycho Lesbian, and the monosexual counterpart to the Depraved Bisexual. Usually a villainous take on the Camp Gay or, on the other end of the spectrum, a Manly Gay sexual predator whose preferred "quarry" are straight men or young, naive Twinks. His motive is usually either his depraved sexuality, or an unrequited love, like his Psycho Lesbian sister. If he's not explicitly gay, but it wouldn't be surprising, he's a Sissy Villain. Please note that a villain simply being gay is not enough for this trope to be in effect. His brand of evil must involve a sexual nature and/or some uncomfortable flirting. Or even better, outright threats of rape/molestation. Think of whether he'd be any different if he wasn't gay.</t>
  </si>
  <si>
    <t>Depraved Kids' Show Host</t>
  </si>
  <si>
    <t>Unlike his zany-go-lucky cousin, who's excitable but pretty nice off set as well, the Depraved Kids Show Host is at the very least a Jerk Ass. When he's on air, he's Mr. Snuggles, happiest figure in Friendlytown. But in his down time, he (and it's usually a man) is a sex, drug and gambling addict who drinks, cavorts, and swears enough to make a sailor blush. He smokes like a tilt, lashes out at techies, and absolutely hates kids. Or likes them too much. This trope plays on the irony of a jovial character who interacts with children actually being a horrible person. As such, it's related to Monster Clown and other like tropes.</t>
  </si>
  <si>
    <t>Designated Villain</t>
  </si>
  <si>
    <t>The Man is a much less specific villain than The Syndicate or the Ancient Conspiracy, a personification of establishment itself, even if no one person or organization makes up that establishment. You've heard of him. He controls everything. Emperors, ancient conspiracies, gods, Absurdly Powerful Student Councils. They are all under his control. It can overlap with The Man Is Keeping Us Down and The Man Is Sticking It to the Man. Expect Hipsters to put down anything mainstream as a tool for the man.</t>
  </si>
  <si>
    <t>The Man Behind the Curtain</t>
  </si>
  <si>
    <t>After infiltrating the fortress of evil, fighting off hordes of Mooks, successfully navigating the Death Course and laying the almighty smackdown on The Dragon, you finally reach the Evil Sorcerer's inner sanctum. You charge in, ready to face the Man Behind the Man and kick some ass... Wait a second, since when was Baron Von Ruthless a bedridden feeble old man with leukemia? And why does he have a dry ice machine? Sometimes the Big Bad is disappointingly small. Sometimes the Ultimate Evil is far less ultimate than you were led to believe. More deserving of a slap across the face than a pummeling (even that might kill them), they are not even a remotely credible threat. You want to hate them, but all you can muster up is pity.</t>
  </si>
  <si>
    <t>The Man Behind the Man</t>
  </si>
  <si>
    <t>Describes an animal control agent who enjoy their job a little too much. He/she gets a sick thrill out of capturing stray dogs, imprisoning them and even putting the poor things down. A tag won't matter to these people and are likely to get rid of it so they can get the satisfaction their prisoners are not going to good homes and loving families. Not a very popular trope among actual (modern day) dog catchers, who are more concerned about taking good care of stray animals and finding them a good home. This may have been more Truth in Television in the past, however, due to Values Dissonance on animal welfare. This trope goes hand in hand with Pounds Are Animal Prisons, another relic of the bad old days.</t>
  </si>
  <si>
    <t>Diabolical Mastermind</t>
  </si>
  <si>
    <t>Standing out from the terrorists, smugglers, murderers, gangsters, evil dictators and other petty criminals is the diabolical mastermind. Generally found sitting in an expensive leather chair with one hand idly tapping a Trap Door button and the other stroking his pet cat, the diabolical mastermind is always at the top of whatever criminal food chain the hero — usually a detective or spy — ends up climbing. He differs from the Evil Overlord in that he (usually) has no sovereign territory or political power of his own, although his criminal resources sometimes rival those of a developed nation. Due to this, he (almost always a he) is generally protected by dozens of mooks and sometimes The Dragon. As such, he is very rarely made to pay for his crimes.</t>
  </si>
  <si>
    <t>Digitized Hacker</t>
  </si>
  <si>
    <t>The only thing more dangerous than The Cracker is a Virtual Ghost Cracker. Ask just about anyone what they fear about a future where you can jack into the Internet directly through your brain (and Everything Is Online), and the threat of a Cracker or Playful Hacker will usually be in the top 3 (along with computer viruses and the potential feedback if the mechanical part of the interlink breaks down). After all, we're all told that the human mind is the most powerful computer on Earth, and if that computer were to interface directly with cyberspace, the potential for disaster is limitless. So you can imagine what kind of havoc a computer-savvy criminal or complete psychopath would cause if they were to be digitized and let loose online.</t>
  </si>
  <si>
    <t>Dimension Lord</t>
  </si>
  <si>
    <t>This villain rules an entire universe with an iron fist. Sometimes several universes. He's ready to add ours to the list, just as soon as those pesky heroes from Earth are out of the way... Dimension Lords are usually demons or cosmically powerful mages, or have access to such a high level of Applied Phlebotinum that their technology might as well be magic. They may be gods or Eldritch Abominations. Their universes may be seriously large, or may be pocket dimensions not much larger than, say, Earth. It's still fairly impressive. Despite their nigh-infinite real estate, minions, and power, Dimension Lords seldom have any more success with their evil plans than do lesser villains... Note this guy is often the legitimate ruler of his dimension.</t>
  </si>
  <si>
    <t>Dirty Communists</t>
  </si>
  <si>
    <t>Dirty Communists are, essentially, Cold War-era villainous portrayals of the Soviet Union's people. After World War II, there was a very large effort to make them stock villains the same way Those Wacky Nazis were and still are. Special attention is brought to emphasizing all those wacky tropes found in Glorious Mother Russia. Although Dirty Commies reached its height with the Cold War, the trope began at the turn of the 20th Century as communism and anarchism began to take root in the capitalist powers. Indeed, even before that, the title "The Communist Manifesto" itself was an ironic attack on Europe's fear of "communism," at the time meaning a return to loosely-allied city-states.</t>
  </si>
  <si>
    <t>Dirty Cop</t>
  </si>
  <si>
    <t>This is The Patriarch of a crime family—most often, as Captain Obvious would suggest, The Mafia. He is shrewd, ruthless, and better not be crossed. Often he will hold to an arcane code of honor, which is perhaps incomprehensible to non-mobsters. He will be very protective of his family and he will ensure that his dear little girl wants for nothing, all while maintaining the illusion of morality. Unlike other villains this type is often fairly Genre Savvy. Quite likely he did read the Evil Overlord List. Also more likely (but not necessary) than many villain archetypes to be an Anti-Villain or at least showing that Even Evil Has Standards, whose sole interest is in keeping the peace in his town and the money flowing.</t>
  </si>
  <si>
    <t>The Dragon</t>
  </si>
  <si>
    <t>A person or monster The Hero has to get past to get at the Big Bad. Much of the time, but not necessarily, the Big Bad's top enforcer. He, she or it embodies a narrative trope: the penultimate challenge that the hero must face before confronting the Big Bad. This challenge will test their worthiness in some fundamental way. Some Dragons are ferocious fighters who leave the heavy thinking to the boss. Others are smart, detail-oriented administrators who oversee the day-to-day running of the evil organization. A common but by no means universal theme is to have the Dragon pose a physical challenge to the hero, while the Big Bad poses a mental or moral challenge. This role is somebody the Big Bad can rely on (or thinks they can rely on).</t>
  </si>
  <si>
    <t>So we have a Big Bad, and he has his dragon. The plot unfolds as our heroes do what heroes do. Laughs are had, tears are shed, and finally they reach the end of their quest. Somehow along the way, though, they missed the Dragon. Then the Dragon turns up. He's not The Man in Front of the Man, he just wasn't around when the Big Bad went down. Sometimes there's a reason for it, but sometimes... he's just absent. He was Dragon His Feet. His motives for persisting in going after the heroes can vary. He might be out for revenge for his murdered boss, he might have an agenda all his own, or he might simply have not got the memo that his side's already lost.</t>
  </si>
  <si>
    <t>The Dragon Their Feet</t>
  </si>
  <si>
    <t>The Dragon with an Agenda</t>
  </si>
  <si>
    <t xml:space="preserve">A Dragon with an Agenda is a character serving as The Dragon to the Big Bad, but having different goals from him. Eg:, if this character encounters the heroes immediately after the death or defeat of his boss, he/she won't try to complete Big Bad's Evil Plan, but will instead go on to pursue their own plans. On the contrary, if the Big Bad actually has some admirable or honorable traits, then the Dragon in this case will be the more sadistic one, more likely to pursue actually killing the heroes rather than simply dispatching them. Most commonly, he and the Big Bad have a mutually profitable alliance, and the Big Bad just happens to be the more powerful of the two. If he's influencing plans, then he's at the same time the man in front &amp; Behind the Man. </t>
  </si>
  <si>
    <t>The Dragon-in-Chief</t>
  </si>
  <si>
    <t xml:space="preserve">The grunt version of Insane Admiral. Often people below the rank of Sergeant are all around assholes who plunder, rape, and massacre civilians, or brutally torture and murder the hero's comrades, making killing them less guilt-causing. Varied types - Jingo: swept up in Patriotic Fervor and doing it because they're convinced their cause gives them the right to be as brutal as they please. Psychopath: just joined up to plunder, rape and massacring of civilians and doesn't care whose banner they're doing it under. Unwilling Conscript: The third kind is your regular boy who has been conscripted into the army, has absolutely no interest in war, hates it all and has only his own personal survival at stake. Broken Soldier: he was a Nice Guy at one time. </t>
  </si>
  <si>
    <t>Quirky Miniboss Squad</t>
  </si>
  <si>
    <t xml:space="preserve">An ensemble of Elite Mooks more developed than faceless mooks but not as developed as the Five-Bad Band. Occasionally The Dragon or other major villain is part of The Team, and will be the official or unofficial leader. The competency of this group varies wildly. This group is typified by an overarching design theme, but also an individual quirky personality to each which may seem oddly familiar. They might act funnier than The Dragon. They mainly provide a distraction to the heroes until the real plot kicks in. The Big Bad has little qualms with killing them off if they fail consistently, possibly because their jobs often entail a bare minimum of intelligence needed. Some groups are filled with backbiting and betrayal, with the occasional Minionshipping. </t>
  </si>
  <si>
    <t>Mook Lieutenant</t>
  </si>
  <si>
    <t xml:space="preserve">Here we have Bob. Bob frequently appears throughout the narrative to do what he can to make Alice's life miserable. The problem? Bob isn't actually essential to the narrative. He might kick Kick the Dog to inspire an emotional reaction but this guy barely manages to contribute anything to the story. He'll dash onscreen every so often, twirl his moustache in a Jerkass manner, and then leave with little fanfare. In other words, Bob is a villain who doesn't do anything essential to the plot. He has been shoehorned into the narrative for little reason beside the conventional wisdom that all narratives need a bad guy. Alternately, this guy would qualify as a major villain... in a smaller scale story. </t>
  </si>
  <si>
    <t>Poisonous Captive</t>
  </si>
  <si>
    <t>A villain held prisoner by the heroes continues to undermine their objectives through their toxic influence. They have a tendency to spark disagreements between allies (up to and including the spread of a Hate Plague), use their captivity to shake the good guys' confidence in themselves or to make them feel uneasy by virtue of being closer around than they were as a free agent. Despite the heroes' best efforts, it's usually difficult to keep the villain in the dark about everything that's going on or prevent them from divining weak spots, so the longer they're held the more of a danger they pose, especially should they escape — meaning it's all but inevitable that they will. Particularly dangerous cases may pose the threat of a hero's untimely corruption.</t>
  </si>
  <si>
    <t>Poisonous Friend</t>
  </si>
  <si>
    <t xml:space="preserve">The Smug Snake is a type of character (usually cast as a villain) who tends to treat friends and enemies alike with equal disdain. They almost constantly speak in a sarcastic tone and punctuate most of their sentences with a smirk. While they aspire to be a formidable and awe-inspiring adversary, they often end up just being a Big Bad Wannabe, failing in the face of more cunning villains or ending up as their servants, in which case they'll generally be The Starscream. Others that fall under this trope are simply in it to bug the good guys and take advantage of their moral insecurity. A key character trait common to Smug Snakes is overconfidence. The Smug Snake is usually too arrogant to be rattled. </t>
  </si>
  <si>
    <t>Social Darwinist, The Straw Meritocrat</t>
  </si>
  <si>
    <t>Someone who believes that the Darwinist theory of evolution — i.e. "survival of the fittest" to oversimplify it — should be applied to people.  Basically, a Nietzsche Wannabe without the overt craziness. Believes in Social Darwinism, which misinterprets the idea of evolution and natural selection and holds that people who rise to the top in society, by whatever means, are automatically "superior" - even going so far as to praise the evils of over-ambitiousness and condemn kind behavior. Frequently this will be held even in settings where the people in charge are clearly getting there through Nepotism, or otherwise as a result of luck and privilege. Despite it being nothing more than a Theme Park Version, this philosophy is still frequently held.</t>
  </si>
  <si>
    <t>Social Darwinist, Jerk Justifier</t>
  </si>
  <si>
    <t>Want to show that your Evil Overlord, or someone within The Empire is a genuine bad guy, regardless of their rank in The Empire or how minor a character they are? Simple, all you have to do is have them Kick the Dog, right? Well, what if there isn't a handy dog around? Have them kick whatever minority race/species or gender/sexuality or lower class scum is around instead to show that they're a really bad guy. Bonus points if either the heroes or some highly sympathetic character is a member of said minority. This can sometimes come across as just slightly odd. It generally works best with minor characters who have not had a lot of time in the attention of the audience, since you can easily reveal that they are really rather unpleasant.</t>
  </si>
  <si>
    <t>Predecessor Villain</t>
  </si>
  <si>
    <t>Black suit. White shirt. Black tie. Sinister Shades. Ominous and overbearing manner. Speaking in code. No indication of emotions or a personality. Ostensibly some kind of covert operative, but very conspicuous. They are simultaneously imposing and nondescript, which fits their mission perfectly. The Man In Black is the generic intimidating agent. If he has a name, expect it to be an obvious pseudonym, one of the most common Anglo-Saxon names, such as "Mr. Smith", "Mr. Jones", "Mr. Brown", etc., or else he'll be Mister Strangenoun. He is there to loom over you and make you feel afraid, regardless of whether he's sent by The Government, The Mafia, a Corrupt Corporate Executive, or aliens from outer space. He's almost never there to help you.</t>
  </si>
  <si>
    <t>Mike Nelson, Destroyer of Worlds</t>
  </si>
  <si>
    <t xml:space="preserve">The Sociopath is far from your ordinary criminal or villain. Combine a willingness to cross the Moral Event Horizon without a shred of guilt, a keen sense of other people's mental and emotional fault lines and a Lack of Empathy and you have the consummate evildoer. The high-functioning Sociopath will usually have better-than-average impulse control for someone with their condition, and may appear perfectly normal. They know murder is bad because they're told it's bad — and know murderers who are caught will get in trouble — but the action has no more emotional weight to them than brushing their teeth. They emulate the moral behaviour of society because a failure to do so has negative consequences, and not because Good Feels Good. </t>
  </si>
  <si>
    <t>Soft-Spoken Sadist</t>
  </si>
  <si>
    <t>Not every villain has to sound like one. Perhaps, instead of having a malevolent rasp, a gloating shrill, or a booming baritone, the villain's voice is instead light and low. They don't yell or intimidate, and might not even be impolite—instead, they speak with a soft tone that seems unassuming, meek, or even kind, with a soft chuckle and a sort of warm energy...hiding the menace within. The end result is something dissonant and creepy, a monster who might describe just how horribly he's going to mangle you, while speaking in a voice that's anything but monstrous. Keep in mind this doesn't always mean the character in question is a Sadist.</t>
  </si>
  <si>
    <t>Sorcerous Overlord</t>
  </si>
  <si>
    <t>A minor character playing an occupation role. Will showcase the world the protagonist is in. May have been involved with the protagonist for a long time and carriers their own history with and memories (maybe of the protagonist).  The creative starting occupation covers artists of all types who fan their creative spark into a career.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</si>
  <si>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This illicit starting occupation reveals a background from the wrong side of the law.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</si>
  <si>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minor character playing an occupation role. Will showcase the world the protagonist is in. May have been involved with the protagonist for a long time and carriers their own history with and memories (maybe of the protagonist).  Dilettantes usually get their wealth from family holdings and trust funds. The protagonist starts out in her “ordinary world”. As she travels through the course of the story, he or she begins to change – but the ordinary world stays the same. The protagonist’s changing perspective on minor characters who populate the ordinary world can demonstrate how the protagonist herself is changing.</t>
  </si>
  <si>
    <t>A character noted for their obsession with another character. They claim that the motivation for their morally outrageous acts is a simple wish to gain attention from the crush-ee. Alternatively, the obsession may be explained as a misguided desire to "protect" note  the crush-ee, whether or not the crush-ee wants or needs such "protection". In any case, the more sincere they seem, the creepier they are. Why does this happen? Because Love Makes You Evil, and "If I Can't Have You, No One Will!" There'll usually be a Double Standard at play with this trope. Male stalkers are more likely to be portrayed unsympathetically, and as an actual danger to their object of obsession. Female stalkers, by contrast, are likely to be portrayed sympathetically.</t>
  </si>
  <si>
    <t>Prince Charming Wannabe</t>
  </si>
  <si>
    <t>A Wrong Genre Savvy Hopeless Suitor who fantasizes that he's the Prince Charming who will effortlessly sweep the heroine off her feet and rescue her from a life of dullness and/or misery... all the while ignoring or completely oblivious to the fact that the girl wants absolutely nothing to do with him. Why can't he see that? Because he's either an egotistical hypocrite or he was Born in the Wrong Century and his ideas of what it takes to woo and win the girl are outdated and insulting. Contrary to what he thinks, she is not Playing Hard to Get and she's not flattered. Nevertheless, he insists he's the answer to all her dreams and hopes and desperately wants her to let him whisk her away to live Happily Ever After, unable to see that he's not a welcome.</t>
  </si>
  <si>
    <t>The Starscream</t>
  </si>
  <si>
    <t>A Hanging Judge is a ruthless judge who rules his courtroom with an iron fist as his own personal fiefdom. He will hand out brutal sentences for the most minor infractions. He may be corrupt and using the law for his own ends, a Corrupt Hick using his power to dominate the local community, a Knight Templar who believes his punishments are justified, or a bully who gets off on abusing his power. Any hero who ends up hauled before him can expect no mercy and precious little justice. You better have an Amoral Attorney at your side when you confront the Hanging Judge in the courtroom, or it's guaranteed that you won't walk out as a free bird after the trial. The canonical alignment for this guy is Lawful Evil.</t>
  </si>
  <si>
    <t>Harmless Villain</t>
  </si>
  <si>
    <t>Villains are vile, ruthless, merciless, and bloodthirsty; any pretension of civility is just a smokescreen to hide a really twisted Big Bad. Not exactly kid-friendly, is it? So what are kids shows and movies supposed to do? Why, make them a Harmless Villain, of course! Their goals can be as grandiose as any other villain's, but the way they go about their plans makes one wonder what they'd do if they ever win. Instead of putting the heroes through a Death Course, it'll merely be an obstacle course strewn with riddles. Rather than threatening to use Anthrax in the heart of London, they'll use sleeping gas to get away with a heist. If they capture the hero, expect only the most benign of Death Traps (usually with a tub of Mr. Pibb instead of a Shark Pool).</t>
  </si>
  <si>
    <t>The Heartless</t>
  </si>
  <si>
    <t>The Morally Bankrupt Banker is unsympathetic, both as a character and to other characters. However, on the one hand he does have a tough job; when someone needs that third loan extension and he says "No", it's not out of malice but to protect the savings of other bank patrons to avoid spending good money after bad. On the other hand, it's more likely he has a small shrine to Ebenezer Scrooge and says "No" because the debtor is at fault for being poor in the first place and he wouldn't know how to use the money anyway. When it comes time to make loans, he'll give them out gleefully with Read the Fine Print details making it a Leonine Contract that turn up the interest rates like a thermostat until it's time for the repo man.</t>
  </si>
  <si>
    <t>Moral Sociopathy</t>
  </si>
  <si>
    <t>A sociopath is largely or totally incapable of guilt, compassion, empathy, or remorse — thus, whenever they subscribe to a moral code, said code will either be reinterpreted or be amoral from the outset. They might feel "bad" about doing something they think is wrong, or that goes against their code, but they won't feel guilty and will shrug it off as just one of those things, or justify what they did to themselves as being The Needs of the Many, no matter how much Insane Troll Logic they have to employ to reach that conclusion. They can also like people without actually caring for them all that much. Moral sociopaths can have their own unique moral codes, but they are likely to adhere to already established things like Christianity and Communism.</t>
  </si>
  <si>
    <t>Multiversal Conqueror</t>
  </si>
  <si>
    <t>Exceptionally powerful, incredibly skilled, the Hero Killer has one purpose, which he pursues ruthlessly: kill the heroes. He will hunt down the greatest knights and he will slaughter them, one after the other. What makes him so powerful? Maybe he knows how to exploit heroes' weaknesses. Maybe he was engineered for that very purpose. Maybe he is fuelled by exceptional determination. Regardless, he has earned a reputation for curb-stomping heroes regularly and reliably, often without exception. Expect a No-Holds-Barred Beatdown and/or Curb-Stomp Battle should his prey be unprepared. Even the noblest, most powerful heroes will quake in fear at the sound of his name. This reputation is indeed key.</t>
  </si>
  <si>
    <t>Hero's Evil Predecessor</t>
  </si>
  <si>
    <t xml:space="preserve">He's more competent and more experienced and the only reason he doesn't have said job anymore is because somewhere along the way he Turned To The Dark Side. What's more, now our Hero has to attempt to take him down, a guy that knows all his moves, probably better than he does, knows the hero's organization inside and out, and probably has a fearsome reputation to boot. This will not be easy, he's probably one of the most difficult villains the hero will ever face. The Evil Predecessor is a common villainous archetype who often acts as the Evil Counterpart to The Hero. AIt's also very common for this character to be a Knight Templar or Well-Intentioned Extremist who either didn't think his position allowed him to go far enough. </t>
  </si>
  <si>
    <t>He Who Fights Monsters</t>
  </si>
  <si>
    <t xml:space="preserve">They might be from The Western, Film Noir, Heroic Bloodshed or just plain scenery destroying action flicks. The Gunslinger comes in a few styles: The Trick Shot: Can shoot the wings off the back of a fly while hanging upside down and having to ricochet off a wall or two. The Vaporizer: Who cares if one bullet misses when some of the 2,000 rounds will inevitably hit? And explode? This version relies on BFGs and lots and lots of dakka. The Woo: Tends to be an expert with Bullet Time and Gun Fu, with an emphasis on (2) pistols, very close combat, and the ability to move faster than a million different pieces of supersonic lead. The Quick Draw: There's a hole in your head where that thought of squaring up against this guy used to be. </t>
  </si>
  <si>
    <t>The Heart</t>
  </si>
  <si>
    <t xml:space="preserve">Their personality is based on getting the others to recognize that there are more things at stake than their personal vendettas. Especially if The Team is starting to become Knight Templar or if any individual becomes a Well-Intentioned Extremist, this is the person who will argue and fight against the justification of "I Did What I Had to Do." Quite often The Heart character will also be an All-Loving Hero, where they go out of their way to help all of the little people. Within the ensemble this character will most often be merged with the role of The Chick. Like The Hero and The Leader, they aren't one and the same but they often overlap since they are a good fit. The Heart can also be The Hero (in the case of the Magnetic Hero) or The Leader . </t>
  </si>
  <si>
    <t>Henshin Hero</t>
  </si>
  <si>
    <t>Usually, not quite a villain, but they act antagonistically enough that they're little better. Something has happened to our Fallen Hero: his village was destroyed, his friends killed, his puppy roasted on an open spit, his bike stolen, whatever. All that matters is that It's Personal, and he feels that the law just isn't suitable enough (or has become too corrupt and ignorant) to be of any use to him in settling the matter. He may justify his actions by claiming that it's Justice he's after, not vengeance, but anyone with half a brain can easily see that he's out for revenge... unfortunately, we can also see that the more he hunts the cause of his woes, the more he takes on the villain's personality and mannerisms.</t>
  </si>
  <si>
    <t>Hidden Agenda Villain</t>
  </si>
  <si>
    <t>The inverse of He Who Must Not Be Seen. In fact, this villain's appearance may be the only thing about them that is seen. Their agenda, their goal, their target, their motives — all secret. We're shown their face, we know their name, we see what they do and how they operate, but we're never told why. They're after the MacGuffin, but what're they planning to use it for? They consistently send Mons and Mooks out to kill the hero, but why? It's rarely ever as simple as taking over the world (rarely, but one shouldn't say never). Note that this does not apply to the occasional episode-long secret plan. If they ever "discuss" it with minions or partners, expect The Omniscient Council of Vagueness.</t>
  </si>
  <si>
    <t>Hidden Villain</t>
  </si>
  <si>
    <t xml:space="preserve">A Hero Antagonist is a character who is an antagonist (that is, they oppose The Protagonist), yet is still technically a hero. They oppose the main character and may not even have Sympathetic P.O.V., but their objectives are things like saving the world, foiling evil plans, helping the helpess, and otherwise working For Great Justice. A tweaking of the narrative could easily make them a sympathetic protagonist, and thus, a proper example of The Hero. Usually, this character's main concern is that The Protagonist, either intentionally or not, may bring up a scenario that would spell doom for the world or, depending on the scale of the narrative, a single person. </t>
  </si>
  <si>
    <t>Heroic Albino</t>
  </si>
  <si>
    <t>The inverse of the Evil Albino, the Heroic Albino is a good guy who has albinism. Albinism is a condition that affects the production of melanin, causing the body and hair of the subject to be white. Use of this condition to indicate heroism usually takes advantage of the idea that that Light Is Good. White is the color of innocence, purity and holiness, so a character whose whole body is white must be very good indeed, sometimes to the point of Mystical White Hair.</t>
  </si>
  <si>
    <t>Hero with an F in Good</t>
  </si>
  <si>
    <t>Like the Minion with an F in Evil, the Hero With an F in Good most of the time is basically a nice person deep down, but while the Minion with an F in Evil became a Punch Clock Villain because Evil Is Cool, but his Pet the Dog personality foils his bosses' plans, this character sometimes daydreams of becoming one of The Hero's True Companions, or being the hero by himself, but serious character flaws make it a poor career goal. He doesn't have a problem with doing heroic things, but he does have trouble when it comes to other aspects of being good.</t>
  </si>
  <si>
    <t>Hero with Bad Publicity</t>
  </si>
  <si>
    <t>Being a Superhero isn't all it's cracked up to be. The heroes' lives and those of their loved ones are constantly in danger from their archnemeses—and sometimes from their own powers, too. Sometimes someone else takes credit for their heroic efforts. But perhaps the most hurtful and confusing drawback comes when the people they've sworn to protect hate their guts. Whatever the reason, public sentiment is against these heroes, and there's usually nothing they can do about it. Sorry - you can't please everyone.</t>
  </si>
  <si>
    <t>Hollywood Nerd</t>
  </si>
  <si>
    <t>Take your average attractive actor and stick on Nerd Glasses, a lab coat and some mussed hair and clothes to make them Hollywood Homely. They are probably also Hollywood Dateless, and the social ineptitude may only be an Informed Flaw. May be involved in an Ugly Duckling Beautiful All Along story if they do get paired off with someone. The Hollywood Nerd will have an interest in some 'geeky' subject such as comic books, science fiction, or baseball, helping identify them as a loser, especially if they still live in their parent's basement. However, this will rarely be shown with sufficient detail to make it realistic to someone 'in the know', or it will be a mismatch of fandoms.</t>
  </si>
  <si>
    <t>Homeless Hero</t>
  </si>
  <si>
    <t>There is the hero that drifts from place to place helping people as he walks the earth. Then there are these heroes: ones that stay in the same place, but are so down on their luck that they live in squalor or, worse, have no place to live at all. Perhaps their dedication to doing heroic deeds provides them with little time for making money or starting a home or family. Or perhaps they've had a string of bad luck, sometimes due to a decidedly non-heroic addiction. In any case, even though they may save lives, normal people will still dislike them.</t>
  </si>
  <si>
    <t>Honest Corporate Executive</t>
  </si>
  <si>
    <t xml:space="preserve">When the protagonist is itself some horrific being that sends people screaming in its wake. They might never have been human, or possibly might have been once, but now they are some inexplicable creature that has no place in this world. These Horrifying Heroes not only look frightening, they have frightening abilities to match, and could just as easily be imagined as a bad guy in nearly any other story. They tend to be an Anti-Hero, or villains who have had a Heel–Face Turn, however whether they are true heroes or just a Villain Protagonist they still get to be the effective hero of their story. Horrifying Heroes include the Eldritch Abomination,  Abominations, Demons and other such things which by their very nature are normally if not Obviously Evil. </t>
  </si>
  <si>
    <t>Hurting Hero</t>
  </si>
  <si>
    <t xml:space="preserve">Good guys are happy, right? Good Feels Good, and, as such, a hero should always feel spectacular, right? Not always. Sometimes, being The Chosen One is hard, especially when it puts your life in danger, consumes all your free time, and makes you choose between being alone or putting your loved ones in danger. Heroic powers can have a terrifying will of their own, be hard to control, or demand that a price be paid. If the Hurting Hero Jumped at the Call, they'll probably wish they had Been Careful What They Wished For and think I Just Want to Be Normal.
Heroes are also not immune to personal tragedy, and the memory of certain events and people can haunt them like everyone else. </t>
  </si>
  <si>
    <t>Ideal Hero</t>
  </si>
  <si>
    <t>This is a character who is completely and utterly incorruptible, often in a world with Grey and Gray Morality or Black and Gray Morality. The natural bane of The Corrupter, and immune to The Corruption. While the people around them can be tempted by power, fame, sex, money, or love, this character is immune to succumbing to temptations. More rounded characters may feel the temptation and still resist. They will always do the right thing for the greater good, if not necessarily the nice thing, at times even if violence is necessary.</t>
  </si>
  <si>
    <t>Intrepid Reporter</t>
  </si>
  <si>
    <t>He is an investigative journalist who goes out and finds stories, rather than letting them come to him or her. A character's actual assignment might be something like "tell the readers who won the dog show," or "write a puff piece on our best advertiser," but something about the setup will inevitably spark a full-scale investigation. This kind of reporter is also known, in fiction, for getting far more involved in their stories than is usually recommended for real journalists. There might be a brief mention of "objectivity" or warning against "getting too emotionally involved," but if there's a Corrupt Corporate Executive to bring down, secret villainy to expose, or a Distressed Damsel to rescue, the intrepid reporter will be right in there taking an active hand.</t>
  </si>
  <si>
    <t>Iron Lady</t>
  </si>
  <si>
    <t xml:space="preserve">Non-royal women in positions of power are almost always portrayed as very stoic and no-nonsense, at least publicly. Rarely will you find a female president, prime minister, governor, legislator, judge, business executive, or military leader who is presented as indecisive, incompetent, or otherwise "weak." She's also usually not portrayed as corrupt, either, although if she's directing things from behind the scenes, that tends to change. The reason usually given for this is that women seeking positions of power, are faced with two unfortunate truths: (1) they need to give the appearance of coldness, and (2) that in the circles such women travel in, they actually need to be tough, ruthless, and cold. The ones who aren't are left by the wayside. </t>
  </si>
  <si>
    <t>Jerk with a Heart of Gold</t>
  </si>
  <si>
    <t xml:space="preserve">A common distinguishing mark to show that a character is evil is to make the character an albino. Albinism is a condition that affects the production of melanin, causing the body and hair of the subject to be white. Stark white skin and white hair are both commonly used as indicators of villainy in their own right, so albinism provides a convenient scientific excuse to make a villain look evil. Because red eyes are a side-effect of some types of albinism, including rare types in humans, many evil albinos also have scary red eyes that provide a contrast to their otherwise white features. In real life, albinism and similar tend to carry with them a lot of physical drawbacks, including shortsightedness, photophobia and extreme sensitivity to ultraviolet rays. </t>
  </si>
  <si>
    <t>Evil Chancellor</t>
  </si>
  <si>
    <t>Sometimes it's the monarch/Head of State who's the Evil Overlord. And sometimes there's this guy, where instead it's the adviser, assistant, second-in-command, or Head of Government (that is if the Head of State and Head of Government are separate positions, such as with having both a President and a Prime Minister, respectively). Most of the time he's actively scheming to discredit or usurp the throne, and may even be an agent sent for this purpose by an outside power. In other cases, he's perfectly content to be The Man Behind the Man and keeps the ruler around primarily as the figurehead for the ignorant masses and as the fall guy if something goes wrong. He can also tend to have more actual power and real influence than the Head of State.</t>
  </si>
  <si>
    <t>Evil Chef</t>
  </si>
  <si>
    <t>Angels are paragons of virtue and honor. But what happens if they stop being so nice? Then we have a problem. See, when you turn your back on God (or the local variant) while knowing S/He's the real deal, there's really nowhere to go but down. And down they go; when an angel goes bad, they tend to become far, far worse than any human ever could. They'll gleefully engage in atrocities that would leave any mortal curled under their beds in fear. The cause of their fall may be an old grudge, some extreme More Than Mind Control, or completely unknowable to mortals. Whatever the cause is, there's no going back.</t>
  </si>
  <si>
    <t>False Friend</t>
  </si>
  <si>
    <t xml:space="preserve">This describes a person, who may be a Manipulative Bastard, a Bitch in Sheep's Clothing, Alpha Bitch, etc. who gets close to you and pretends to be your ally, friend, lover, etc. Basically, they earn your trust, and when you least expect it, they betray you and reveal they've merely been playing you this whole time. Another variation on this is that the manipulative character may find himself Becoming the Mask, developing real feelings for the person he betrayed. Sometimes, the betrayer may turn out to be someone you've known pretty much your whole life. If the False Friend turns out to be the guy behind everything, he's a Big Bad Friend. </t>
  </si>
  <si>
    <t>Family Values Villain</t>
  </si>
  <si>
    <t>The Retired Monster may look like an Old Master but his past is full of evil and atrocity and he's okay with it. In fact, he caused most of it. When you first see him, he'll come across as Affably Evil; he'll also have experience and advice that he might give out to a young hero, although possibly the best he can do is "You should stay away from people like me". However, he'll be creepier than the other guy, and he'll tempt the young ones, giving them advice more on the cynical side of the Sliding Scale of Idealism Versus Cynicism. You see, he's not doing any gross evil acts now — he may not have done so much as run a red light in the past ten years — but that's only because he's tired. He only stoped as for some reason they got sick of it.</t>
  </si>
  <si>
    <t>Rich Bitch</t>
  </si>
  <si>
    <t xml:space="preserve">Snide, contemptuous and ever-so-superior to coworkers or neighbors, the Rich Bitch is the character you love to hate. She has social position and/or money, and never lets anyone around her forget it; and if she can make you feel like dirt, she'll do it just to amuse herself. She can be especially vicious to men pursuing her who are not up to her sometimes impossible standards. Too much money has made them evil. Sometimes the Rich Bitch actually has a heart of gold, and her behavior is either habit or a defense mechanism, but this subspecies is rare. Most of the time they're just jewel-encrusted sadists. If there is a Country Mouse in the cast, the Rich Bitch usually reserves the worst of her abuse for her. </t>
  </si>
  <si>
    <t>Right-Hand Cat</t>
  </si>
  <si>
    <t xml:space="preserve">Once a character reaches a certain level of tubbiness, the show they are in will lose sympathy for them. It is generally assumed that overweight people are either pathetic, obnoxious losers or greedy hedonistic Corrupt Corporate Executives. They also tend to be portrayed as ludicrously obsessive eaters. Furthermore, most are portrayed as lazy, having poor hygiene, bad grooming, and no fashion sense. Glandular conditions, genetic tendencies, a natural endomorph body type, and low metabolism are treated as lame excuses alongside the "I'm just big-boned" mold. This trend first shows up with the introduction of synthetic, high-fat foods in the early twentieth century, which enabled people from most social classes to gain weight quickly. </t>
  </si>
  <si>
    <t>Fat, Sweaty Southerner in a White Suit</t>
  </si>
  <si>
    <t>These people are members of an underground militia which holds suspicion that The Government is going to declare martial law, seize everybody's guns, and perhaps cede national sovereignty to the United Nations to form a One World Order, or implant everyone with microchips to make it easier to track them, and start sending patriots like them to prison camps any day now — but not on their watch! Particularly unsympathetic examples will have them displaying white supremacist or neo-Nazi sympathies. The methods employed by the more fanatical of them may even include brazen violence and terrorism toward the government.</t>
  </si>
  <si>
    <t>Rival Turned Evil</t>
  </si>
  <si>
    <t>Two characters are (or were) clearly friends; the innocent lead's friend probably had a dark past or was shunned by others, but nonetheless they managed to become friends. However at some point, their playful rivalry starts to escalate (a one-sided affair, usually) or they simply drift apart because of the plot. Often times the powder keg is a single event that breaks the increasingly tenuous friendship, at which point one friend becomes the villain. This can be part of a newly revealed dark past, or dealing with a major problem in a way his friend or other people can't tolerate. Sometimes it's just a very minor misunderstanding no one seems interested in clarifying.</t>
  </si>
  <si>
    <t>Robotic Psychopath</t>
  </si>
  <si>
    <t>A psychopath who's also a robot. Compare A.I. Is a Crapshoot where the robot isn't intended to be evil. Expect a lot of Crush. Kill. Destroy!. If they happen to be a good guy (or at least working for the good guy), they'll probably be a Sociopathic Hero. Needless to say, this AI unambiguously possesses sentience as much as organic beings.</t>
  </si>
  <si>
    <t>Rogue Agent</t>
  </si>
  <si>
    <t>A member of a government intelligence agency or military unit who starts operating on his own authority. Often this is merely a cover for activities the government in question would denounce if anything went wrong. If more than one person is involved, it will be described as a "renegade operation" or "rogue elephant". A good way to have a villain with all the skills and knowledge of the heroes, should they also be spooks or special forces soldiers. Also useful if you're Backed by the Pentagon, as you're not disparaging the organization as a whole, just a "bad apple". Likewise, Irish terrorists are often described as being from rogue factions to avoid having to deal with The Irish Question.</t>
  </si>
  <si>
    <t>Rotten Rock &amp; Roll</t>
  </si>
  <si>
    <t>ESFJ</t>
  </si>
  <si>
    <t>For ENTPs the driving quality in their lives is their attention to the outer world of possibilities; they are excited by continuous involvement in anything new, whether it be new ideas, new people, or new activities. They look for patterns and meaning in the world, and they often have a deep need to analyze, to understand, and to know the nature of things. ENTPs are typically energetic, enthusiastic people who lead spontaneous and adaptable lives.</t>
  </si>
  <si>
    <t>ENTP</t>
  </si>
  <si>
    <t>For ENTJs the driving force in their lives is their need to analyze and bring into logical order the outer world of events, people, and things. ENTJs are natural leaders who build conceptual models that serve as plans for strategic action. Intuition orients their thinking to the future, and gives their thinking an abstract quality. ENTJs will actively pursue and direct others in the pursuit of goals they have set, and they prefer a world that is structured and organized.</t>
  </si>
  <si>
    <t>ENTJ</t>
  </si>
  <si>
    <t>For ENFPs the dominant quality in their lives is their attention to the outer world of possibilities; they are excited by continuous involvement in anything new, whether it be new ideas, new people, or new activities. Though ENFPs thrive on what is possible and what is new, they also experience a deep concern for people as well. Thus, they are especially interested in possibilities for people. ENFPs are typically energetic, enthusiastic people who lead spontaneous and adaptable lives.</t>
  </si>
  <si>
    <t>ENFP</t>
  </si>
  <si>
    <t>For ENFJs the dominant quality in their lives is an active and intense caring about people and a strong desire to bring harmony into their relationships. ENFJs are openly expressive and empathic people who bring an aura of warmth to all that they do. Intuition orients their feeling to the new and to the possible, thus ENFJs often enjoy working to manifest a humanitarian vision, or helping others develop their potential. ENFJs naturally and conscientiously move into action to care for others, to organize the world around them, and to get things done.</t>
  </si>
  <si>
    <t>ENFJ</t>
  </si>
  <si>
    <t>Who caused The End of the World as We Know It? This guy. Destroying continents, wiping out civilizations, exterminating whole planets: When this character turns up, entire galaxies or universes may die, or even reality itself — the Omnicidal Maniac has made his entrance and where he goes, the survival rate of everything nearby quickly drops towards zero. Put simply, the Omnicidal Maniac is a villain whose main plan and motive is "destroy the world". He actively seeks the destruction of whatever world the setting is based in, does it as an end unto itself, has the ability to do so, and is both aware of what he's doing and fully motivated to do so. He can and he will, even if it logically means going down himself as well.</t>
  </si>
  <si>
    <t>One-Winged Angel</t>
  </si>
  <si>
    <t>Classic Big Bads have the tendency, when push comes to shove, to turn into big honking monsters. A Mad Scientist in a fit of urgency might down his own Psycho Serum, or a practitioner of Black Magic might mutate himself into an Eldritch Abomination, or ... you get the idea. Bets are good they'll become way more bloated, ugly, or plain disfigured. And with this new form, their power grows immensely. This indicates that the villain means business and it's time for the heroes to get cracking. Sometimes you never even fight their human form at all and they immediately turn into a monster. Can count as The Unfought if they showed fighting ability in their human form.</t>
  </si>
  <si>
    <t>Opportunistic Bastard</t>
  </si>
  <si>
    <t xml:space="preserve">This character is someone whom the audience would consider a Villain in any other story. They Kick the Dog, they Rape, Pillage, and Burn, they cross the Moral Event Horizon time and time again...because someone or something else is making them do it. Either they, someone they know, or even the world itself is in grave danger if they don't do what they've been told, and there isn't enough time or opportunity to find another way. They know that their actions are evil and will mean inevitable victory for the evil side, but their actions, mean the difference between evil winning now or evil winning later. Another example is that they may have Power Born of Madness or a Super-Powered Evil Side, but have no choice but to use it to solve a bigger problem. </t>
  </si>
  <si>
    <t>For the Evulz</t>
  </si>
  <si>
    <t>If a villain's motivations can just be understood, they can be reasoned with — sometimes. On the other hand, some villains cannot be reasoned with because there is nothing reasonable about their reasons for acting... well, evil. Unlike the amoral motivation we call It Amused Me, which may lead to evil in the pursuit of (attachment-free) amusement, someone whose motivation is For The Evulz knows and cares about the morality of their actions — insofar as they choose to do evil, and delight in doing so. To them, evil is not a bad means to a good end or even a bad means to an evil end; to them, evil is the means and the end, their motivation and their justification.</t>
  </si>
  <si>
    <t>Forgotten Friend, New Foe</t>
  </si>
  <si>
    <t>The shining gem of the Non-Serial Movie, an antagonist who is inevitably related (especially romantically) in some way to one of the characters. The trouble occurs when they revisit, and the current situation (say, a character's new Love Interest) is one that doesn't suit them at all. For maximum effect, The Reveal pulled off near the very end gives a little twist to the "villain" as well as some surprising insight to a relevant character. These work well for such a movie because it is much easier to add backstory without affecting things later, and is often never mentioned again in the television series proper.</t>
  </si>
  <si>
    <t>Former Regime Personnel</t>
  </si>
  <si>
    <t>When a large autocracy, particularly one with a major military force, changes to a more liberal and pacifist style of government, you will find a lot of highly-trained people out of a job. So, they frequently become Hired Guns. An aversion of Full-Circle Revolution, where they may all get new jobs in the new regime like nothing had changed.</t>
  </si>
  <si>
    <t>Four Eyes, Zero Soul</t>
  </si>
  <si>
    <t xml:space="preserve">So you have a guy who is cold, emotionless, or brutally practical, a little cruel or even a soulless monster. To quickly tip off the audience to his personality, give him glasses. The eyes are said to be windows of the soul, so hiding them behind glasses makes the character seem more removed. They mask the spitefulness on a villain's face and usually after the facade is taken off it is seen in their eyes (often going with Creepy Shadowed Undereyes of evil). Particularly effective if the glasses have Opaque Lenses and you can have the light reflect off them in scary ways. Double bonus points if seen on the Evil Genius. Compare Sinister Shades. </t>
  </si>
  <si>
    <t>Friendly Enemy</t>
  </si>
  <si>
    <t xml:space="preserve">If there was ever a character that deserved to be called "Magnificent", that character is the Magnificent Bastard. The Magnificent Bastard is what happens when you combine The Chessmaster, The Trickster, and the Manipulative Bastard: bold, charismatic, independent, audacious and genius. Capturing the audience with their charisma, incredible intellect, mastery of manipulation, and boldness of action, this character is a show-stealer, demanding your reverence at every turn. The term "Magnificent Bastard" was first used by General Patton in reference to Erwin Rommel in the film Patton, upon realizing that he was facing a man who literally wrote the book on deceptive warfare. </t>
  </si>
  <si>
    <t>Bastard Understudy</t>
  </si>
  <si>
    <t>The Big Bad has an assistant or sidekick to whom they spend a lot of time bragging to about just how clever they are. Near the end, their assistant double crosses them spectacularly while their back is turned. Essentially, this is Deceptive Disciple, except that the Bastard Understudy is apprenticed to an Evil Mentor. In many cases the Bastard Understudy appears to have been groomed as a successor of sorts. While the Big Bad hates the idea of defeat, they know they are not going to live forever, and the Bastard Understudy offers a continuation of their legacy. A sublime game of Xanatos Speed Chess keeps the Bastard Understudy just out of reach of the power... until the last play.</t>
  </si>
  <si>
    <t>Mailer Daemon</t>
  </si>
  <si>
    <t>Depraved Homosexual</t>
  </si>
  <si>
    <t xml:space="preserve">A villainous antagonist is a common driving force behind conflict in stories, so it makes natural sense to write one in. But villainy requires performing villainous acts; a villain who doesn't really act on those is difficult to root against. The result is a character who is treated as a bad guy by the principal characters, despite never actually doing anything as to justify that amount of hate. They might even be sympathetic by virtue of their social position. Any astute arguments and observations by this character are to be dismissed by the audience, because they are EVIL. Naturally, this can boomerang back onto the protagonist: in-story, a Designated Hero is regarded as 'good' despite having no significant virtues. </t>
  </si>
  <si>
    <t>Devil in Plain Sight</t>
  </si>
  <si>
    <t xml:space="preserve">Someone who is so obviously up to no good that the one character who seems aware of it is shocked no one else seems to notice. Everyone else, especially those with a tendency to be Horrible Judges Of Character, may just consider them a little quirky and wonder what the observant character's problem is. Sometimes this can be a villain hiding as a lesser immoral person. For example, no one would be the least bit surprised to find out that any given politician is a slimy scheming Jerkass, and thus they manage to hide their greater villainy as the simple pettiness of your every day scumbag. Less extreme than the Villain with Good Publicity, who is thought highly by most people; this guy is mostly met with inattentive indifference. </t>
  </si>
  <si>
    <t>Diabolical Dog Catcher</t>
  </si>
  <si>
    <t xml:space="preserve">The militaristic leader of a fictional third world state or nation. Almost invariably rules a People's Republic of Tyranny. Almost Always Male, and usually Large and in Charge as well. His reign tends to be characterised by human rights abuses, political repression, ethnic persecution, judicial killings, extrajudicial killings, nepotism, and corruption. His political viewpoints (if he even has any) veer towards Communism, Fascism, or some combination of the worst aspects of both. Of course, none of this will stop him from proclaiming himself "The People's Liberator" or otherwise billing himself as a great hero. He may have attended a prestigious Ivy League or Oxbridge university in his youth, where he Majored in Western Hypocrisy. </t>
  </si>
  <si>
    <t>General Failure</t>
  </si>
  <si>
    <t>hey are utterly ruthless, unfettered, and fanatically dedicated to the destruction of their enemies. Whether fighting for good or evil they have no qualms with employing the cruelest, foulest, most abominable strategems and minions - using every means both fair and foul in the pursuit of their goals. Their limitless ambition and cunning make them the very epitome of martial brilliance... ...or at least they would if they weren't also a gibbering moron.</t>
  </si>
  <si>
    <t>General Ripper</t>
  </si>
  <si>
    <t xml:space="preserve">A hard, grizzled military man, promoted to the highest echelons of power because of his exemplary record. At some point, however, something changed. Maybe the war he'd been fighting for his whole life ended abruptly. Maybe he's haunted by his past in the field, or by real ghosts. Maybe he's just flipped under the strain of command. At any rate, he's obsessed with a specific enemy, and will take any means to rally the troops to battle against this foe, "Enemy X". Terrorist attack? Gotta be Enemy X. Monster attack? Unleashed by Enemy X. That new Super Hero that just flew into town? Obviously a spy for Enemy X! Everything quiet on the front? Enemy X is just lulling us into complacency so he can strike when our guard is down!! </t>
  </si>
  <si>
    <t>Generic Doomsday Villain</t>
  </si>
  <si>
    <t>A villain, often an Evil Overlord with 0% Approval Rating, harms the hero or their people who are not nearly as high ranking and powerful. Despite being hopelessly outmatched, the brave hero strikes back and wins some battles through cleverness, willpower and sheer charisma. Ultimately though, our hero gets the worst of it in a very nasty way and finally bites the dust, Defiant to the End, with fighting spirit and charisma intact, if nothing else. The hero will show this through shouting or growling a lofty "Facing the Bullets" One-Liner or by dying calmly and full of dignity. In fact, the moment itself can be a Crowning Moment of Awesome in the hands of the right sort of hero.</t>
  </si>
  <si>
    <t>Dork Knight</t>
  </si>
  <si>
    <t>Meet Bob. What a guy! Bob's brave, he's determined, he's good at what he does, he's genuinely nice, and, most importantly, his moral fiber has a higher tensile strength than spider silk. Sure, he's a bit socially awkward and has a few other harmless quirks, but that's all part of his particular charm. The title can be taken as a play on Dark Knight. In tropese, the Dork Knight is The Ace, The Cape, the Knight in Shining Armor or a similar character type infused with Adorkable, where the endearing awkwardness serves to humanize an otherwise idealized hero. (It can also work in reverse, where an established loveable dork shows unexpected courage and prowess.)</t>
  </si>
  <si>
    <t>The Drifter</t>
  </si>
  <si>
    <t xml:space="preserve">Like a gust of wind, The Drifter quietly blows into a troubled town. He's low key, usually, he just wants an odd job to make ends meet before leaving again, the implication being that he's either running from someone or Walking the Earth for the fun of it. Occasionally The Sheriff and his deputies, or a Quirky Miniboss Squad of the Big Bad (sometimes one and the same) will visit the Determined Homesteader employing the Drifter or him directly, to try and lay down the law and extort some money. Then the gloves come off. By this point, he's either got a personal stake in helping the meek townsmen chase off the Big Bad, like saving a hostage or other love interest, or will do it just because it's the right thing to do. </t>
  </si>
  <si>
    <t>Eternal Hero</t>
  </si>
  <si>
    <t xml:space="preserve">Many cultures have the idea of an eternally recurring hero. Not a King in the Mountain, just a hero who keeps coming back for more. Maybe it's one hero with multiple identities. Either they're immortal, or there's an element of returning from being apparently dead or seeming way too old to fight. The reason both are included is that this trope is as old as mythology, and in its early era the concepts of The Ageless, resurrection, and absurd longevity were fairly interchangable. A character could become an Eternal Hero for many reasons. Maybe, like the Irish legend Osinn in Tír Na nÓg, the hero ends up in a time loop or Neverneverland that allows him to return to Earth centuries later without having aged. Maybe he's just unkillable. </t>
  </si>
  <si>
    <t>Experienced Protagonist</t>
  </si>
  <si>
    <t>Why they're in front of bars and not behind them, no one knows. The dirty cop often appears as a villain in both Cop Shows and Criminal Procedurals. Brutal, fascist, and often on the take from the local mob or worse, this cop makes most criminals and prisoners look like...well, saints. All too often an example of Truth in Television. May escalate to Bad Cop/Incompetent Cop for entire precincts. If a cop outright murders people, you've got a Killer Cop. A dirty cop who gets sent to prison probably becomes a Pariah Prisoner, hated by regular inmates.</t>
  </si>
  <si>
    <t>Dirty Coward</t>
  </si>
  <si>
    <t xml:space="preserve">The Dirty Coward is the slime of the earth, working exclusively for themselves and shamelessly retreating from harm's way even if that harm is about to hit the All-Loving Hero that just saved his or her life two seconds ago. They'll take every advantage and are not above using dishonorable tactics and dirty tricks, but they'll cry and moan every time the tables are turned and someone uses the same tactics against them, asks for a volunteer, or reminds them of that promise they made. Often full of vicious plans for anyone they dislike, as long as they aren't in need of that person's skills at the moment. Though the Dirty Coward may be a sociopath (or one of the Social Darwinists), they're certainly not heroic or comedic. </t>
  </si>
  <si>
    <t>The Don</t>
  </si>
  <si>
    <t>Responsibility, honor, and justice. The Fettered believe in these ideals and willingly bind themselves to them, and in so doing draw strength to face whatever challenges arise. When their morals, values, and loved ones are put in danger, they rise to defend them with Heroic Resolve. It's common for a Fettered character to be a police officer, paladin, soldier, or other law enforcement/martial profession focused on bringing peace and justice to the world, but they can just as easily be a pacifist whose code forbids them from fighting. The latter will have a hell of a time with this. In ensembles, they are often The Hero who rallies their allies with the strength of their conviction and vision. They can often motivate others by virtue of their ideals..</t>
  </si>
  <si>
    <t>Folk Hero</t>
  </si>
  <si>
    <t>A folk hero is a type of hero, real or mythological, who has become the stuff of legend through generations of retellings. The single salient characteristic which makes a character a folk hero is the imprinting of the name, personality and deeds of the character in the popular consciousness. Although some are historical public figures, they won't bear much resemblance to the real person. Because the lives of folk heroes are generally not based on historical documents, the characteristics and deeds of a folk hero are often exaggerated to mythic level. The folk hero often begins life as a normal person, but is transformed into someone extraordinary by significant life events, often in response to social injustice, and sometimes in response to natural disasters.</t>
  </si>
  <si>
    <t>The Fool</t>
  </si>
  <si>
    <t xml:space="preserve">He serves as the de facto Big Bad of the story. Though he's nominally subordinate to the "real" Big Bad, he's just so much smarter, stronger, more skillful, just as evil if not more so (and almost always scarier) that it's clear who's really the bigger menace. He tends to have almost no respect for the Big Bad due to their comparative lack of vision, courage or common sense. The Big Bad, for his part, either seriously or fatally overestimates The Dragon's loyalty, or is just too afraid of him to be able to do much. In a nutshell, the Dragon-in-Chief is the main villainous driving force behind the plot, even if he or she did not initiate it, to the point that the Big Bad is pushed aside or even endangered by them, and rendered less important by comparison. </t>
  </si>
  <si>
    <t>The Dragon: Co-Dragons</t>
  </si>
  <si>
    <t>The Big Bad has two or more minions who report directly to them, and are regarded as equally dangerous among the other characters. They will usually have distinctive personalities, roles, or skill-sets, or may perform the same job but in different regions, but just like a single Dragon would be, they are answerable only to the Big Bad and are significant threats in their own right. Unlike the Quirky Miniboss Squad, they don't necessarily have a team dynamic- in fact, they may not interact directly at all. If they do, they'll likely be rivals.</t>
  </si>
  <si>
    <t>Demoted to Dragon</t>
  </si>
  <si>
    <t>In the natural progression of the Sorting Algorithm of Evil, a stronger Big Bad will replace the previous villain for the new season. However, what happens if the previous villain is still here? One of the things the former Big Bad can do now is to work for the new Big Bad as his Dragon. This is Demoted to Dragon in a nutshell. Demoted Big Bads will almost always become The Starscream or a Dragon with an Agenda. Contrast Dragon Ascendant, the inverse of this.</t>
  </si>
  <si>
    <t>The Dreaded</t>
  </si>
  <si>
    <t xml:space="preserve">It's not very leader-like to give orders yourself when you're trying to rule the world. Whilst you leave the hunting of the MacGuffin to your champion and the creation of the world ending device to your Mad Scientist, who's leading your legions of terror? That's where the Mook lieutenant comes in. The Mook lieutenant is the commanding officer of the evil army. He will be seen in the background to give orders, ask boneheaded questions about the weather controlling device and give the Big Bad someone to talk to when The Dragon is a person of few words. Very rarely in For the Evulz, he's normally a career military man who views the heroes as rabble and does not question orders. Has a high mortality rate where failure is concerned. </t>
  </si>
  <si>
    <t>Token Evil Teammate</t>
  </si>
  <si>
    <t>Just because the main characters are fighting the Big Bad doesn't mean they're heroes... at least, not all. In a team composed of good members, there will often be one Token Evil Teammate. Despite the name, the Token Evil Teammate has a lot of leeway as to his Character Alignment. There are many kinds of Anti-Heroes, Anti-Villains and yes, outright Villains who can fill this role. Regardless of type, the mainstays of this role are usually: snarkiness, jerkiness, violence, and a tendency to become the Butt Monkey for their behavior. It should also be mentioned that "treachery" was not on that list. The thing with the Token Evil Teammate is that evil does not mean incapable of friendship. While out for themselves, they have reasons to stay loyal.</t>
  </si>
  <si>
    <t>Evil Old Folks</t>
  </si>
  <si>
    <t>A character defined both by their obsessive loyalty towards a target character and by their vastly divergent (and comparatively "cynical") moral code. The Poisonous Friend is usually attached to a pacifist protagonist or an idealistic villain. They tend to consider their "master" a person to be worshipped or protected at all costs — even ones that the master would not knowingly permit. Eg, if the master is a Fettered pacifist completely against killing his enemies, the Poisonous Friend might pay lip-service to this trait while the master is nearby... and then turn around and butcher the enemy behind the master's back. If caught, they'll claim they just "did what had to be done". They are a good guy's secretly-evil minion, or a bad guy's much-badder sidekick.</t>
  </si>
  <si>
    <t>Poisonous Person</t>
  </si>
  <si>
    <t xml:space="preserve">There are some people no one wants to be around, they seem to ooze from every pore and make the air around them noxious. For the Poisonous Person, that is exactly the case. They are lethal to touch because their body naturally produces universally lethal toxins, emits radiation or carries a host of dangerous diseases. Of course, they are immune to these hazards, but not so everyone else. There are a lot of ways this can happen: falling into a vat of chemicals or bio-hazards, becoming Cursed as a Walking Wasteland or with an uncontrollable Touch of Death, or an autonomous deadly defense mechanism power that can't distinguish friend from foe. For extra angst they kill those they touch because they must feed on Life Energy. </t>
  </si>
  <si>
    <t>Politically Incorrect Villain</t>
  </si>
  <si>
    <t>The Generic Doomsday Villain is an overpowering antagonist without a believable goal, motive or plan. They do not fancy themselves to be doing the right thing, they're not Driven by Envy, they have no personal vendetta against any of their victims, they are not in it for the money, they're not seeking Revenge for any real or imagined wrong done to them, they're not trying to satiate their excessive Pride, they're not even a sadist who enjoys hurting people. So, why are they spreading destruction and misery? Because... they're EVIL. You know you are dealing with a Generic Doomsday Villain when you can imagine them being replaced with a natural disaster or a completely different villain, and the plot would pretty much still work the same way.</t>
  </si>
  <si>
    <t>Girl Scouts Are Evil</t>
  </si>
  <si>
    <t>Is there anything more adorable and innocent than a Girl Scout? Definitely yes, if you ask some people (especially in the webcomic community). For some reason, they often end up depicted as vile monsters who use deceptive cuteness and innocence to guilt-trip adults into buying a product they neither want nor need (viz., Girl Scout cookies) at greatly inflated prices. And if that doesn't work, they've got other weapons they can resort to... Evil Girl Scouts are a type of Killer Rabbit. They may not actually be called Girl Scouts. Expect them to kick shins. Sibling trope to Milkman Conspiracy. Their cookies may be Made from Real Girl Scouts.</t>
  </si>
  <si>
    <t>Glory Hound</t>
  </si>
  <si>
    <t xml:space="preserve">Plotting to destroy the planet is a good source of conflict for your standard Evil Overlord, but, destroying the world isn't really a very effective Evil Plan — especially if it's the world the Evil Overlord is living on: it's where he keeps his stuff. Plotting to destroy the planet is a good way to demonstrate that you're evil, but there are hardly any situations in which this sort of destruction is going to have any sort of value for the villain. Once understood, you find yourself in the curious situation where the sort of fellow who goes around destroying worlds isn't actively evil. More often, he's more a buffoon. A guy who just doesn't have the sense of responsibility or the ability to wrap his mind around the consequences of his actions to realize its bad idea. </t>
  </si>
  <si>
    <t>Misanthrope Supreme</t>
  </si>
  <si>
    <t>These human characters not only agree that humans are worthless scum, but think this makes it absolutely justified to slaughter a few innocent humans now and then. They may even desire the destruction of the entire human race—with themselves probably excepted. Sometimes, they tend to be Straw Character malthusians who want to "solve overpopulation" or restore the planet to its "natural" (i.e., non-human) state. More commonly, they appear during an Alien Invasion or its rough fantasy equivalent, believing in the superiority of the invaders. As such, they probably belong to Les Collaborateurs, and expect to be rewarded. This is common in the sci-fi "alien invasion" serial films of the 40s and 50s wherein there was always a human collaborator.</t>
  </si>
  <si>
    <t>Mistaken for Granite</t>
  </si>
  <si>
    <t>Take an Evil Sorcerer, add Evil Overlord, place against one incredibly physical and muscular protagonist and leave to stew in a realm of Creepy Crows, palantirs and monstrous minions. The Sorcerous Overlord is probably one of the most common variations of Evil Sorcerer due to the themes that come out of having a single hero or small Ragtag Bunch of Misfits against a ruler whose power comes from a vague, nebulous and potentially ever-pervasive source. They can always have a number of devices to keep inserting their presence into the plot: Magic Mirrors, evil animal minions, setting up magical warriors. Every element of the overlord's realm can be an extension of themselves and they can come up with various ways of sending out threats.</t>
  </si>
  <si>
    <t>The Spymaster</t>
  </si>
  <si>
    <t>The Handler of handlers, moving spies about all over the world. Often The Chessmaster. Typically he is cold and dour, though sometimes he has a heart of gold. Easily made a villain though sometimes at least an antihero. Few main protagonists are Spymasters. The reason, of course, is that the hero has to be where "the action" is. Which is seldom in an office.</t>
  </si>
  <si>
    <t>Stage Mom</t>
  </si>
  <si>
    <t>Sometimes parents really want their kids to become child stars. However, they tend to interfere in the actual work, causing problems in the very works they want to make their children stars. Often they can help their kids start successful careers, but in fiction, it's very rare. Similar in theme to an Education Mama, but usually presented as more malicious, as she persecutes other people's children as well as being pushy to the point of insanity with her own. She'll often have self-serving reasons for pushing her kids into showbiz (as demonstrated by the above quote), using them to vicariously experience the fame and fortune that she had dreamed of, and possibly being a failed actress or musician herself. In this case, overlaps with Coattail-Riding Relative.</t>
  </si>
  <si>
    <t>Stalker with a Crush</t>
  </si>
  <si>
    <t>A bad guy who pretends to be a good guy. His job is to gather information for the villain and thus limit the effectiveness of the hero's side. The audience assumes they are a good guy until the sudden revelation. If well-done, catches the audience out. There will frequently be a showdown with the Mole. Alternatively, if the Mole doesn't know he's been identified, the heroes can feed him false information. Their cover story usually is a Conveniently Unverifiable Cover Story. A Mole who happens to be the only person the hero can turn to for expert assistance is the Treacherous Advisor. If the mole is a Sixth Ranger for The Team then they're a Sixth Ranger Traitor. If the Mole helps pull off The Caper, it becomes an Inside Job.</t>
  </si>
  <si>
    <t>Monster Clown</t>
  </si>
  <si>
    <t>Clowns are supposed to be funny. They're supposed to make everyone laugh, especially children. This is the entire point of their existence. A truly good clown is supposed to be a Friend to All Children. Sometimes they succeed. But for some people, clowns awaken some primal fear. There are children who won't go near a clown without screaming. Their face is... fake, corpse-like, most often the makeup they use does NOT help, the emotions aren't real, the smile is just painted on. The outfit and big shoes are downright grotesque. There's something seriously wrong with a clown to some people, and this resonates deep within the part of us that still believes that there is a monster in the closet, that will get out if you don't keep the door closed.</t>
  </si>
  <si>
    <t>Monster Suit</t>
  </si>
  <si>
    <t>Some weapons are people, complete with names and minds. And some people are evil. Obviously, weapons are made to hurt and kill. These weapons enjoy it too. And some will try to talk the wielder into it, with strange voices of all kinds. Some are heard with the ears, some sound in the mind. These weapons might kill everything in their way, rather than just what they need to. Some refuse to go back into the scabbard without killing. Some just don't activate the awesome magic without the wielder killing a kitten. Some kill not the body, but the soul. Some kill their wielders as well, whether directly or indirectly, instantly if they're hungry enough or over time by draining Life Energy. Some don't. Because, you see, they wield the wielder.</t>
  </si>
  <si>
    <t>Evil Weapon</t>
  </si>
  <si>
    <t>The Extremist Was Right</t>
  </si>
  <si>
    <t>The All-Loving Hero is the ultimate Neutral Good; an Anti-Villain very morally ambiguous, and a Well-Intentioned Extremist is someone who does wrong for the right reasons— at least in their mind. In the end, they will see the error of their ways BUT not this case. Here are the people whom everyone, thought were the Well-Intentioned Extremist that always turns out to be wrong — but were completely right. Their ideas about how to go about making the world a better place are appropriate, and not only are they genuinely working toward a better world, they've succeeded in doing so, or else succeed during the course of the story. These are genuine examples of that term that so many villains falsely claim to be, necessary evils, within the context of the story.</t>
  </si>
  <si>
    <t>Evil Vegetarian</t>
  </si>
  <si>
    <t>An evil character who does not eat meat. For some, vegetarianism might be explicitly connected to their villainy. These characters will usually be members of an Animal Wrongs Group or might even be a Straw Vegetarian (meaning he takes his beliefs way too far). For others, vegetarianism might be mentioned but is not explicitly connected to their villainy. This might be done as a contrast between the character's evil deeds and his refusal to harm animals. The Trope Codifier is probably Adolf Hitler, though there is some controversy over whether or not he was actually a vegetarian. It is common for a character to say something like "I can't believe X is evil! He doesn't even eat meat!" only for another character to answer "Neither did Hitler."</t>
  </si>
  <si>
    <t>Tragic Monster</t>
  </si>
  <si>
    <t xml:space="preserve">When a background character becomes a monster, you generally don't care. You just watch the protagonist wipe the floor with them like they're nothing. But what happens when it's a character that The Hero has come to love and care about over the course of the work? Nothing can wrench the gut of any protagonist like being forced to fight a loved one or ally (except maybe if said loved one is weeping uncontrollably and begging for death as he/she tries to kill you). This isn't just Brainwashed and Crazy, this is forcing the unlucky character to become a terrible beast or other nasty critter with no means of changing them back. In many case the hero will do everything they can to avoid Staking the Loved One. </t>
  </si>
  <si>
    <t>Face of an Angel, Mind of a Demon</t>
  </si>
  <si>
    <t xml:space="preserve">The Heartless are monsters born out of people's negative emotions, like a poltergeist. They can be a special case of Body Horror, but can also be a part of the victim's Soul Anatomy that has been separated from them, and like a ghost they may not have a physical body at all. They can be a convenient Monster of the Week for the right villain, since they are an unlimited resource; there always seem to be plenty of victims loaded with problems and angst for The Heartless to feed on. They also can have a self-propagating "zombie" effect. The trouble for the heroes is that these are difficult to get rid of, especially if The Heartless still display an awareness of the world (usually, as a ruse of the Enigmatic Minion). </t>
  </si>
  <si>
    <t>Heroism Addict</t>
  </si>
  <si>
    <t>A Heroism Addict is an individual who craves the attention and glory that comes with heroism...and thus, creates a catastrophe to play The Hero in. The Heroism Addict suffers from Hero Syndrome, a Real Life disorder most often found in firefighters, in cases where they are also arsonists who start fires so they can get recognition from putting them out, or similar jobs like emergency workers or police officers. Usually they are also losers — they have huge egos, but they tend to be low on the hierarchy of whatever job they have, and thus their delusions of grandeur do not match their reality. Acting the hero thus gives them the chance to be the center of attention before they go back to their menial work.</t>
  </si>
  <si>
    <t>Hero Killer</t>
  </si>
  <si>
    <t>The Henshin Hero is a variation or subtrope of the Super Hero in which super-powered characters only have their special powers some of the time. A Henshin Hero has distinct normal and powered "forms," and needs to actively switch between the two. In essence, the character's powers are all turned off while he or she is in their Secret Identity. Henshin Heroes often have a special item which they use to change into their heroic form. These items are usually activated by a command phrase, triggering a Transformation Sequence.The transformation is frequently accompanied by a costume change. Many male Henshin Heroes wear power-armor of some kind, and their transformation allows them to don their armor almost instantly.</t>
  </si>
  <si>
    <t>The Hero</t>
  </si>
  <si>
    <t>This guy is a hero, pure and simple. They're almost always right, are a friend to all their teammates, and morally superior - without the usual flaws of Good Is Dumb or Well-Intentioned Extremist, unless it's a comedic work. They have a well-rounded skill set. They're not as strong as The Big Guy, or as smart as The Smart Guy, or as sensitive and socially adept as The Chick, but they're close. They can personally accomplish a variety of goals, but their real superpower is getting the whole diverse set of personalities to focus and pull together. They'll always know who to ask for help, and when — and usually how.</t>
  </si>
  <si>
    <t>Hero Antagonist</t>
  </si>
  <si>
    <t>A Split Personality. Maybe the Body Horror became a bit too fused with someone. Maybe the Unstoppable Rage is getting...too unstoppable. Perhaps The Atoner's past is taking a life of its own. A half-human's Demon / Vampire self is trying to take control, or that Deal with the Devil is hitting a bit too close to home. Either way, the enemy is behind the hero's eyes, and its time is coming when it can take over. Until then, it'll do all it can to control him and get him to give in to its Horror Hunger. The thing to stress most is that the Enemy Within is the hero. He cannot simply exorcise it out. Often the Enemy Within is the cause of the powers that the hero has that allows them to do what they do. With Great Power Comes Great Insanity, remember?</t>
  </si>
  <si>
    <t>Super-Powered Evil Side</t>
  </si>
  <si>
    <t>The fight's not going so well for our hero. He's wounded and at the end of his strength, and his barely scratched opponent looks down at him and sneers. And then the hero somehow suddenly taps into a massive hidden power source within him and unleashes a can of whoopass on his opponent. It's not exactly the hero any more, though. He's got glowing eyes, some new Facial Markings, different way of talking, some new threads, and a lot less compunction about ripping someone in half. It's his Super-Powered Evil Side. Think of it as the Enemy Within when it's not the enemy, or as Jekyll and super-Hyde. This character isn't necessarily evil — he just seems like it because a superpowerful version of a normal person who has no compunctions.</t>
  </si>
  <si>
    <t>Enemy Without</t>
  </si>
  <si>
    <t>The Atoner is an evil character who has realized the error of his ways, possibly wants to make amends, and has decided that they will do so via heroic deeds. The problem is, he often has to wrestle with the temptation to return to his old ways, along with massive guilt. Also, said previous villain skills usually involve killing people in very messy ways, which can result in karmically harmful situations. Other times his evil side won't go down without a fight, and manifests itself as a Superpowered Evil Side. Ultimately, it comes down to the fact that morality isn't a book that can be balanced — no amount of babies saved now will bring his past victims back to life. The Atoner usually realizes that "Redemption is the path" and continues for the rest of his life.</t>
  </si>
  <si>
    <t>Badass Biker</t>
  </si>
  <si>
    <t xml:space="preserve">So you've got one mean setting. Police Are Useless, and usually corrupt. Half the time the place is enveloped in smoke, fog, and general unpleasantness. Violent thugs rule the streets, and you would have to be crazy to even leave your house if you had even the slightest excuse not to. Only one type of Bad Ass character can make it around these parts. He's got the longcoat, the shades, and the (optional) smoking addiction. But what really sells it is the Cool Bike. Enter the Badass Biker. Possibly popularized by the Marlon Brando movie The Wild One and the James Dean movie Rebel Without a Cause, the Badass Biker is the absolute epitome of the viciously cool vagrant tough guy. </t>
  </si>
  <si>
    <t>Badass Bookworm</t>
  </si>
  <si>
    <t>A quiet smart guy or girl who is physically unimposing, but with Hidden Depths of formidable physical and practical skills. They are Brains and Brawn, with brains dominant. Their physical abilities might result from applying their genius to solve physical challenges like math problems. Their attention to detail might also result in a Diagnosis from Dr. Badass. While some badass bookworms are surprisingly strong, others might be Weak, but Skilled, relying on flawless technique or supernatural abilities. Sometimes a bookworm can lack any special physical traits, but has access to an Impossibly Cool Weapon or enough firepower to make toe-to-toe combat, "academic". A favorite weapon of the bookworm might even be what's always close at hand.</t>
  </si>
  <si>
    <t>Badass Unintentional</t>
  </si>
  <si>
    <t>The Accidental Hero, except... they actually did something to earn their hero stripes. These are heroes that actually prefer their boring, uneventful lives, and wish to remain nobodies. However, fate forces them to step up, and they do, even if they're bitching and moaning the whole time. After saving the village, town, or world, they go right back to being, well, themselves. Until the next crisis. What makes them particularly amazing is that they accomplish badassness by way of doing something particularly un-Bad Ass. No radioactive spider or BFG. Think of the House Wife whose home is invaded and beats the bad guys with a frying pan. Or a guy who works at a burger joint who uses his french-fry-making skills to foil a robbery.</t>
  </si>
  <si>
    <t>Barbarian Hero</t>
  </si>
  <si>
    <t>A powerful businessperson who is not willing to profit at the expense of sacrificing their moral principles such as business/social ethics, corporate responsibility, or protecting the environment. Extreme examples may even do so in spite of great detriment to their business operations. The question then becomes: if he succeeds, then how does he do it? It could be all that positive PR translating into repeat customers. Perhaps he's a Benevolent Boss. Maybe his success lies in making every effort to outdo his rivals by providing better products and services than they do. The spirit of competition drives him to excel. There's also the possibility that even though the HCE may be a good person, he still plays hardball in his business operations.</t>
  </si>
  <si>
    <t>Hope Bringer</t>
  </si>
  <si>
    <t>We have two sides of a conflict - The Empire is opposed by La Résistance or just common folks they oppress, The Legions of Hell fight with Church Militants, the Galactic Conqueror is in a war with The Federation, the Scary Dogmatic Aliens are opposed by The Men in Black and Space Marines. And one side has a giant advantage; they win on every front and it's only a matter of time before they utterly annihilate their enemies. This is the Darkest Hour for the weaker side, but fear not, because Hope Springs Eternal. Then comes this guy. Hope Bringer is a living proof that one man can make a difference and even the odds. By his actions, he restores hope in the hearts of his allies and leads them into the fight and victory.</t>
  </si>
  <si>
    <t>Horrifying Hero</t>
  </si>
  <si>
    <t xml:space="preserve">He fights with honor — he never kicks opponents while they're down or uses dirty tricks to win a confrontation. If he takes to the battlefield, he fights with appropriate force and despairs having to see any bloodshed. His goodness is genuine, not some con, and he will always make the right choice even when people would never know he made the wrong one. He looks out for the little guy, stands up for what's morally correct, and serves as the role model for heroes — being their standard-bearer, in many ways — and as a beacon of character for villains — even prompting villains to give up their immoral ways. Oftentimes, the Ideal Hero will get rewarded, and plentifully so, for being a good guy through and through. </t>
  </si>
  <si>
    <t>Idiot Hero</t>
  </si>
  <si>
    <t xml:space="preserve">Any Cool Ship must have The Captain. He is expected to stay with that ship no matter what. And any Captain must have a Captain's Log. They will almost always hold said actual rank, even if their performance would allow them to move up the chain of command, since Captain is the highest of the Company Grade ranks, i.e. the officer ranks that participate in actual combat. The Captain (often along with his senior officers) is often depicted doing things that really should be delegated out to lower-ranked, more expendable personnel in order to have some tangible things to do. However, since there's no drama in conferences, meetings, and paperwork, most writers would rather have him not behave like a real captain and hope no one notices. </t>
  </si>
  <si>
    <t>Celibate Hero</t>
  </si>
  <si>
    <t xml:space="preserve">A person you would expect to be a big Jerkass has some redeeming qualities behind their tough demeanor. Occasionally, they'll try to make it a Hidden Heart of Gold.
In a romance series, a female character filling this role is usually a Tsundere instead (occasionally she's both). A male version is usually Troubled, but Cute, and his heart of gold should never outweigh his inner jerk because All Girls Want Bad Boys, though it can if Single Woman Seeks Good Man. If his jerkishness threatens to overshadow his good qualities, he's likely to attract a Love Martyr. Sometimes Truth in Television, though you can expect Real Life examples of this to be far more subtle than fictional ones. Often this is Played for Laughs, but not always. </t>
  </si>
  <si>
    <t>Kid Detective</t>
  </si>
  <si>
    <t>A certain stock kind of villain, the Evil Chef is just that. They're cooks who are deliberately evil. It doesn't matter how exactly they're trying to achieve that goal, just that their primary role is as a chef or cook. They may or may not be using their cooking skills to attempt to defeat the heroes; they may just have the chef characteristics as something completely unconnected to their evil plans. They usually come in one of two types: the French chef type with a very pointy mustache, and the 'school canteen chef'. Not to be confused with Lethal Chef, as characters listed on that page are not always evil. Nor are the characters listed here always actually bad at cooking. This is for evil/killer cooks who cause death and destruction, often by their cooking.</t>
  </si>
  <si>
    <t>Evil Colonialist</t>
  </si>
  <si>
    <t xml:space="preserve">This is an imperialist or colonialist man who has just come to take advantage of the natives with a friendly smile and a rifle on his shoulder. He only cares about winning a quick buck at everyone else's expense and exploiting the poor natives since he is convinced his race/culture is superior. Since he is either rich and powerful or in the middle of nowhere where nobody can hear your screams, he becomes the king of the place. He is likely to be Chased by Angry Natives either when declaring such dominion or somewhere else along the line. The character was originally depicted as a Western Caucasian (usually from England, France or Germany/Eagleland). Expect some White Man's Burden excuse for his actions. </t>
  </si>
  <si>
    <t>Evil Counterpart</t>
  </si>
  <si>
    <t xml:space="preserve">Yes, these are bad guys who believe in good old fashioned family values. Being a kingpin in the international drug trade might be fine, but giving alcohol to minors, most certainly not! It's their duty as a loyal citizen to show respect and admiration for the local police, but nothing says they can't do that and bribe the cops into murdering their enemies. And, of course, sexual intercourse outside of marriage (especially if it's not done with the intention of baby-making) is strictly prohibited… unless it's non-consensual, then they can just go wild. Not all examples of this trope are as self-contradictory as the ones above, though. In some cases, promoting family values may be the reason the villain is doing horrible things, making them a Knight Templar. </t>
  </si>
  <si>
    <t>Fantasy-Forbidding Father</t>
  </si>
  <si>
    <t xml:space="preserve">A father, mother, or guardian (less common) disapproves of their child or ward reading "fairy stories", playing fantasy or scifi games, sports, and even such "useless" hobbies as astronomy, boxing and being literate. In extreme cases, anything the child likes that isn't directly and concretely tied to whatever it is their dad does for a living (or that he wants them to do for a living) is seen as an utter waste. The dad may even break, burn or sell anything of this nature their child owns, possibly even punishing or locking them up. "Fantasy" in this trope isn't about the genre, but "fantasy" from the father's perspective. To the Overprotective Dad, any and all of these "distractions" are a Tragic Dream waiting to happen that will ruin their child's chances at life. </t>
  </si>
  <si>
    <t>The Fatalist</t>
  </si>
  <si>
    <t xml:space="preserve">The Fatalist is Exactly What It Says on the Tin: a character who believes everything that happens is destined to happen and there is no way to escape it. They probably spend a lot of time telling the Determinator that You Can't Fight Fate and to Know When to Fold 'Em - in vain. Sometimes they keep this attitude to the end, but sometimes they change once somebody proves to them that they can Screw Destiny. And yes, the root here is referring to "fate" not "fatal" but don't think about it too hard. When using these kinds of people as villains, expect some overlap with Straw Nihilist (they </t>
  </si>
  <si>
    <t>Fat Bastard</t>
  </si>
  <si>
    <t>First, she turns you on. Then, she turns on you. The typical client in a Hardboiled Detective story (French for "fatal woman," idiomatically "woman to die for"). You know the type. Dressed all in black with legs up to here and shady motives, she slinks into the PI's office, sometimes holding a cigarette on a long, long holder, saying "Oh, Mr. Rockhammer, you're the only one who can help me find out who killed my extremely wealthy husband." Did she do it? Do I care? Wait, where'd that saxophone music come from? Whatever her story is, whether she did it or not, she's definitely keeping some secrets. The Femme Fatale is sexy and she knows it. Made famous by Film Noir and hard-boiled detective stories, she manipulates and confuses The Hero.</t>
  </si>
  <si>
    <t>Femme Fatale Spy</t>
  </si>
  <si>
    <t>Espionage has long been depicted as a glamorous and exciting profession. The same depiction goes for its practitioners. Among this image is the concept of a beautiful and irresistible young woman charming male officers into revealing military secrets with her feminine wiles. The character must be a young attractive female who uses her "charms" (sexual, emotional manipulation, or both) to work in a capacity for espionage specifically under a guise of innocence. She can be a member of La Résistance or The Empire, be idealistic, motivated by revenge, or simply in it for the money and personal gain, as long as it's an attractive female spy, it fits this trope. Does not apply to females who are merely secret agents. There must be incidences of fraternizing.</t>
  </si>
  <si>
    <t>Fetus Terrible</t>
  </si>
  <si>
    <t>Often a villain, or at the very least extremely shady, the Fat, Sweaty Southerner in a White Suit is where the Corrupt Hick intersects with the Villainous Glutton. They are always obese. They always speak with a strong Southern accent, normally an upper class drawl. They are almost always dressed in a white suit, cane optional. If it's not truly white, it'll be pale enough to have the same effect. If it's someplace in the Deep South, like Mississippi or Louisiana, they will be extremely sweaty and constantly dabbing themselves with a handkerchief when not lazily fanning themselves. This is optional in places like Kentucky, but they will occasionally manage to be sweaty even in an Appalachian winter.</t>
  </si>
  <si>
    <t>Faux Affably Evil</t>
  </si>
  <si>
    <t>A villain whose polite mannerisms only serve to enhance their evil. They lack the demeanor, yet they are truly, wholly, and unrepentantly evil regardless. This kind of villain maintains a friendly, courteous mask even as they commit incredibly heinous acts. This guys demeanor is an act. At heart, they're utterly soulless, but they mask it with a pleasant, polite, "normal" attitude, perhaps because they have social standards to live up to or because their pleasantness reflects their sheer enjoyment of evil. It's anyone's guess what they will do in a Villainous Breakdown; maybe they will drop all pretenses and find they are Not So Above It All, or maybe blabbering off-kilter pseudo-mannerisms as they lapse into their final and greatest puppy-murdering spree.</t>
  </si>
  <si>
    <t>Femme Fatale</t>
  </si>
  <si>
    <t>Living with the Villain</t>
  </si>
  <si>
    <t>Loud, violent, rebellious and, most importanly powerful. Since these traits also perfectly fit a villain, in media, rock music is often associated with evil characters. Whether a simple Leitmotif or a full-blown Villain Song, these villains rock! In Real Life, some rock musicians wear outfits that also invoke a villainous image: dark clothes, heavy makeup, etc. However, mostly reserved for the metal subgenre - regular rock musicians will dress more "normally". The association between rock music and evil is the origin of the trope The New Rock &amp; Roll. If both the hero and the villain are associated with music, the latter will be harder on the Mohs Scale of Rock and Metal Hardness. Considering the sheer popularity of rock music, this often results in Evil Is Cool.</t>
  </si>
  <si>
    <t>Sadist</t>
  </si>
  <si>
    <t>If a work of fiction indulges in Obviously Evil, every villain will be a Card-Carrying Villain, usually Colour-Coded for Your Convenience in shades of black and red. If you see anybody that might seem to be a shade of grey on the side of the villains, it will usually basically be a hero with a slight bit of behavior modification to work with the villains (and an inevitable Heel–Face Turn coming up during Sweeps). If the villainous group is a governing body, it will always be an Evil Empire with a 0% Approval Rating. There aren't any Punch Clock minions instead, Always Chaotic Evil Faceless Goons that act like miniature versions of the main villain and provide no guilt whatsoever, when killed by the truckload. The Dragon will always be The Starscream.</t>
  </si>
  <si>
    <t>Omnicidal Maniac</t>
  </si>
  <si>
    <t xml:space="preserve">So what happens when you take a high level of obsession and neurosis and give it to someone whose job is creating and using explosives? You wind up with a recipe for disaster. Take someone who has no friends and cannot interact with others, has some Freudian Excuse or a terrorist cause (or, more likely, no cause at all) or is just plain old Ax-Crazy, give him a Weapon of Choice that kills people Deader Than Dead (and he usually seems to have no problem getting his hands on the ingredients for creating more bombs), and you have a classic stock villain. </t>
  </si>
  <si>
    <t>Mad Doctor</t>
  </si>
  <si>
    <t xml:space="preserve">Let's face it, there's just something inherently creepy about medical doctors. Their profession is one that centers around guts, organs, blood and bones, things that could make the most hardened badass vomit on the spot. They can take a knife to a man's flesh, open him up like a zip-lock bag, do lord-knows-what to the insides of their patients and close them up again, ready for the next patient. And they're always so... jolly. This guy? He's all of that wrongness collected and made real. This is the guy that uses his knowledge of the workings of the body (or of the mind) to do evil, abuses the authority he has from his doctorate, and practiceshorrific experiments. The counterpart of Mad Artist and Mad Scientist in the field of medicine. </t>
  </si>
  <si>
    <t>Mad God</t>
  </si>
  <si>
    <t>This god isn't Evil in either sense, or even a Jerkass God. It is simply insane. Its mad throes create and destroy in equal measure, leading to untold chaos. That there is a universe at all is usually due to it being Sealed Evil in a Can, dormant, or so random that it's been less destructive over the past few aeons. It might pose as a sane and good god because it has momentarily grown Bored With Insanity. Of course, that doesn't usually last, as sanity tends to bore it greatly as well. If he is good in some sense he'll be the King of All Cosmos and fond of working In Mysterious Ways</t>
  </si>
  <si>
    <t>Jerkass God</t>
  </si>
  <si>
    <t>The Hero, or a member of the heroic band, finds a Mentor with secret techniques to teach. The student eagerly signs on, only to learn later that there's a catch — the mentor is evil, has a hidden agenda of his own, and those new abilities are seriously nasty (certainly not useless). The student may feel "soiled" by having learned these techniques and might swear off ever using them again, or they might have to wrestle with temptation against using them regularly. Of course, it's only a matter of time until there's a great need, and out will come the evil technique because It's the Only Way. Cue evil mentor's So Proud of You and and the hero's Your Approval Fills Me with Shame. The Evil Mentor will lead them down the path to the Dark Side.</t>
  </si>
  <si>
    <t>Sensei for Scoundrels</t>
  </si>
  <si>
    <t>This is a character type with a lot of integrity. His skills at what he does has made him something of a legend, often greatly admired by those who work beneath or alongside him. He refuses to just go along with what his bosses or administration want. Unfortunately, because he doesn't play by the rules of office politics, and because house politics here promote blind obedience, his superiors have blacklisted him and made his career stall out at a certain point. This results in a tense situation where management may be actively looking to get rid of him but can't because of his reputation, while he wants to either just do his thing or make changes to the existing system. A natural enemy to and the bane of the Obstructive Bureaucrat.</t>
  </si>
  <si>
    <t>Lord Error-Prone</t>
  </si>
  <si>
    <t>Antagonists have many potential on-screen relationships — white-hot hatred, deep-seated desire for revenge, well-concealed sexual attraction, or bitter contempt — but one of the rarest and most satisfying is not hostility at all, but... friendship. Essentially, a platonic Foe Romance Subtext. Over the years, a Hero and his nemesis will share trials, failures, and successes at each other's hands, each becoming enormously important in the other's life and more intimate (not that kinda intimate! ...Well, sometimes) than many best friends. Over the course of a series' many Storys, the two will develop a grudging respect for them as a Worthy Opponent. It can sometimes grow to the point that the villain will refrain from killing the hero in a "cheap" way.</t>
  </si>
  <si>
    <t>From Nobody to Nightmare</t>
  </si>
  <si>
    <t xml:space="preserve">Through a series of unlikely coincidences, or through accidental or unknowing actions on the part of the heroes themselves, or as a result of things which should never have happened — and in most alternate timelines don't happen, but just barely by the skin of their teeth, do happen — someone who might have stayed an insignificant nothing is transformed into a nightmare that grows and grows, absorbing the power to rend civilizations to dust and bring universes to their knees. For some reason, it seems that From Nobody To Nightmare villains are always more powerful, terrifying, deadly, and threatening than your typical Diabolical Mastermind. </t>
  </si>
  <si>
    <t>The Fundamentalist</t>
  </si>
  <si>
    <t>The Depraved Dwarf is a pint-sized bucket of malice. He (and it's pretty much always a he) is either a sadistic psychopath, a twisted rapist, or at the very least a violent, cold-blooded criminal. Can go hand in hand with The Napoleon, if the Depraved Dwarf's misanthropy is implied to be a response - albeit blown out of proportion - to discrimination and abuse faced as a result of their short stature. They tend to show up when the hero has been rendered helpless. Often, expect giggling. If he's The Don or a similar leadership role, see Mister Big.</t>
  </si>
  <si>
    <t>Some lawyers are in it for the money. And then there is the other kind of lawyer: the Crusading Lawyer. This one is sympathetic to your problems and will help you, though they may need some prodding or screentime before taking your case. Whether suing a Mega Corp. because they poisoned the water supply or defending a client's innocence in a murder trial, that's the lawyer you want. Money will be a decidedly secondary worry for this type, and if you can't afford a crusader's services, there is always pro bono work*  In some cases, a Crusading Lawyer becomes a prosecutor who takes on the most hopeless cases so that justice can be served and will never forget that they serve the people, the law, and the victim.</t>
  </si>
  <si>
    <t>Damsel in Distress</t>
  </si>
  <si>
    <t>A character, usually female, is put into immediate danger in order to put the cast in motion. Her plight unites the cast, causing them to put aside their differences and work together to save her or provide the premise for The Quest. The nature of the distress varies. The classic damsel has been kidnapped or captured and is locked away, awaiting rescue and afraid for her life and virtue. She may also be lost or stranded in a hostile area, trapped, desperately ill, or suffering any number of terrible fates where she needs help to survive.</t>
  </si>
  <si>
    <t>Dark Is Not Evil</t>
  </si>
  <si>
    <t xml:space="preserve">So, you have a race of people who all have black, leathery wings. They're born with the ability to shoot black, shadowy globs out of their hands. Also, they prefer the night, and let's not get started on their wardrobes. Surely, they're evil! Well... no one actually mentioned them doing bad things; in fact, they may actually be pretty good guys. It's not like they keep pet dogs exclusively for kicking. Despite any images that may have been burned into our minds, creepy appearances and killing people actually don't have much to do with each other. It's not My Species Doth Protest Too Much, because the species, for the most part, isn't protesting the do-gooders. Unfortunately, however, people can still judge them based on their looks. </t>
  </si>
  <si>
    <t>Determinator</t>
  </si>
  <si>
    <t>A character — good or evil, male or female, young or old — who never gives up. Ever. No matter what. There is no stopping the Determinator. They do not understand tact. They do not Know When to Fold 'Em, and it's a waste of time to tell them the odds. No one can reason with them. They'll do whatever they have to without question. No price is too great to pay for success, up to and including their own life (and others'). Do not expect them to realize they might be better off letting it go, even if they can barely stand. If you're ever kidnapped or lost with no hope of rescue, they'll be the one who will find you. Their adversaries will shout, in exasperated rage, "Why Won't You Die?!". For them, there is no line between "perseverance" and "insanity."</t>
  </si>
  <si>
    <t>Deuteragonist</t>
  </si>
  <si>
    <t>Doomed Moral Victor</t>
  </si>
  <si>
    <t>When a character is primarily a Nerd (/Geek), but manages to pull off feats of Action Heroism, then they are a Nerd Action Hero. Sometimes this is the result of Character Development, where the character starts out as a Nerd but over time develops heroic skills. In other cases the character is a Hidden Badass. Sometimes a Nerd Action Hero may be paired with an Action Girl, and aforementioned Character Development may occur as a result of their interaction. There is an overlap with Badass Bookworm, but many of those are Badass first and bookworm only as a bonus. Can overlap with Science Hero, but a Nerd Action Hero tends to do more ordinary Hero things (shooting, fighting, jumping, etc.) when the action starts.</t>
  </si>
  <si>
    <t>Action Pet</t>
  </si>
  <si>
    <t>When a pet can be just as much of an action character as any person. Even in Real Life, pets aren't always timid. They can be dangerous (say if people take in attack dogs or rescue dogs with behavioural problems as pets), or helpful. But this takes that even further, where the pet is fed on a diet of Rule of Cool. These pets don't stop at going for help when people are trapped behind a landslide. They push boulders out of the way, fetch dynamite to toss at those rocks, or even just will the rocks to move by staring them down. And the kind of pet doesn't matter. A parakeet, to an alligator, could count, as long as it does stuff that even amazes people that know what the species can do.</t>
  </si>
  <si>
    <t>Action Survivor</t>
  </si>
  <si>
    <t>An Innocent Bystander in dangerous circumstances. He won't so much get The Call as be pinned by a telephone pole, thus trapping him in an adventure that a more qualified Action Hero would have trouble sorting out. He's pretty normal in just about every way. If the Action Hero is ostensibly a fantasy idealized-self, the Action Survivor is more of a self insertion for the viewer, giving us someone easily related to. However, Wish Fulfillment figures into this character's development. While outrunning shadowy evildoers and keeping the MacGuffin out of reach, he'll discover he's far more cunning, resourceful and resilient than he gave himself credit for. He'll likely learn more along the way.</t>
  </si>
  <si>
    <t>Adventurer Archaeologist</t>
  </si>
  <si>
    <t xml:space="preserve">Since most of the world has the ruins of ancient and powerful civilizations littered under the surface, archeology is a career that brings one constantly face to face with Temples of Doom; Lost Technology, imprisoned evils, and lots of MacGuffins. If it takes place on Earth and the writers don't make one up, it'll usually be something like an Egyptian tomb (expect a mummy to haunt our hero) or the Holy Grail. It then becomes perfectly reasonable to use any means to acquire said MacGuffins, no matter how destructive. Who cares if you have to destroy ancient machinery that could well be thousands of years old and still works? There's a gold monkey at the end! </t>
  </si>
  <si>
    <t>Action Dad</t>
  </si>
  <si>
    <t>In a lot of media, if the main character has a father, he usually is out of the picture, doesn't care what's going on with his child(ren), or just doesn't notice what's going on. This guy, however, is not any of those things. This is the father who realizes something is happening, and isn't going to stand for it, particularly if it poses any kind of threat to his family. Often overlaps with Papa Wolf. May also be paired with Action Mom, in which case they could easily be a Battle Couple.</t>
  </si>
  <si>
    <t>All-American Boy</t>
  </si>
  <si>
    <t>All-Loving Hero</t>
  </si>
  <si>
    <t xml:space="preserve">Someone who dedicates their life to hunting down ex-Nazis, or is dedicated to hunting down one particular Nazi because of what they did in World War II (note: this trope doesn't apply just because the antagonist happens to be an ex-Nazi). Often a Badass Israeli who might be working for Mossad, a result of the high-profile kidnapping of Adolf Eichmann from Argentina in 1960. In reality, Mossad stopped chasing war criminals not long after this event, as more urgent threats to Israel took priority. Expect the former Nazi to be living somewhere in South America in his well-guarded mansion financed by Nazi Gold, from which he plots the return of the Third Reich. </t>
  </si>
  <si>
    <t>Nice Guy</t>
  </si>
  <si>
    <t>The Nice Guy (or Girl) is nice. Maybe not a saint, definitely not unpleasant, obnoxious or an edgy rebel. They're friendly, psychologically well-balanced, morally average (if not better) in short, someone anyone would like to be around and have as a friend, which is often what they are to the hero and/or his extended cast. He won't engage in jerk-like behavior, but probably responds in kind to Vitriolic Best Buds. What do writers think of that? "Boring!", because they can be conflict null zones romantically and dramatically due to a perceived (or real) lack of depth. The Nice Guy is among fiction's "favorite" Friendly Targets. They'll die senselessly to motivate their hero buddy, or just in general go through constant torment from the world around them.</t>
  </si>
  <si>
    <t>Noble Savage</t>
  </si>
  <si>
    <t>This character's story only begins after they have finished their training, have attained most of their power, and made a name for themselves. They may even be a Living Legend or be Famed In-Story. The audience may only learn of their Back Story in a prequel, short flashback, or have it be mentioned orally, if they even learn of it at all. Usually the conflict they end up placed in is one specifically in their area of expertise or where their knowledge and training can be adapted to new uses. Because the protagonist is often also the Audience Surrogate, they are often a newcomer to the setting and have to learn everything and develop their skills - whether for fighting or whatever else the story focuses on - from scratch.</t>
  </si>
  <si>
    <t>Extraordinarily Empowered Girl</t>
  </si>
  <si>
    <t>There is a niche between the ordinarily powered heroine and the superpowered superheroine. She has a little extra something that most humans don't have, but is nowhere near the territory of The Cape. She is independent and strong willed, but vulnerable. Her little extra something isn't powerful enough that she won't have to use her brains to solve a problem, but she can occasionally call on that something for a solution most people couldn't use. She is essentially a fantastic expression of "Girl Power", whatever that means for the show's target generation.</t>
  </si>
  <si>
    <t>Face of a Thug</t>
  </si>
  <si>
    <t xml:space="preserve">The expression will often include a Kubrick Stare, where the face tilts down but the eyes look up. The face of a thug is so scary that normal people are shown to be easily scared off just by looking at them, and can make even tough brutes feel uneasy. The catch here is that that the character with the face of a delinquent is anything but. Some of them are genuinely nice, even exceptionally so; others are actually cowards surviving solely based on their looks. Generally, though, they are normal people who would rather just have a normal life. Things aren't that easy, though. Since everyone assumes them to be a Badass, other people will either avoid them for fear of getting involved, or try to rope them into fights far beyond their actual ability. </t>
  </si>
  <si>
    <t>Failure Knight</t>
  </si>
  <si>
    <t xml:space="preserve">A character with an emphatic level of devotion to another character they may not have known very long. Such a character will often matter-of-factly explain it as chivalry, destiny or whatever. Everyone who knows the other character will envy the situation, or tolerate it with minimal embarrassment. So far they seem to be a simple Satellite Character. Then we find out the tragic Back Story about Their Greatest Failure. This isn't the first person they've pledged devotion to, and the former died, left or outright rejected them; it may have happened repeatedly. In some cases this role was a job of some kind, which gives the added punch to the gut to make them feel useless. The Failure Knight keeps trying even harder now. </t>
  </si>
  <si>
    <t>Fallen Princess</t>
  </si>
  <si>
    <t>Not the kind of fool that Mr. T pities. The Fool has no idea what he's doing, he has a dim idea at best who his enemies are or whether he's in danger, and only has his cheerful disposition to protect him. That and the blessing of Lady Luck herself. The Fool's strength comes from supernatural fortune bordering on Karma. Since The Fool is such a good person, nothing bad happens to them. The Big Bad may send hundreds of assassins, but each time The Fool will bend over at just the right time, or accidentally activate some Rube Goldberg-esque chain of events that leads to the villain's downfall. The Fool might even turn out to be The Chosen One, but he'd be the last one to suspect it.</t>
  </si>
  <si>
    <t>Genius Bruiser</t>
  </si>
  <si>
    <t>The diametric opposite of Dumb Muscle. This guy has not only huge muscles and fists, but a very bright brain! There is, however, a difference between "especially smart" and "not a total moron"; keep that in mind when adding examples. Here's a tip: A character who is strong but displays frankly average intelligence is simply not an idiot. But if they constantly spout technobabble and are considered an expert in some scientific field, that's especially smart. Similarly, if they're especially smart, they must also be unusually strong to qualify. "Beats people up" or "very physically fit" don't count. The inversion is the Badass Bookworm.</t>
  </si>
  <si>
    <t>Gentle Giant</t>
  </si>
  <si>
    <t>To be the Dreaded, a character has to be far and away the most feared person in the story. These are people who make you quail not because of anything they are doing at that moment, but simply because you know who they are and what they've done before... and sometimes the latter part is optional. Maybe this character has a reputation as a Hero Killer; a person who kills the other side's strongest and noblest supporters. Maybe they use fear as a magical effect which triggers panic in others. Maybe they've done so many horrible things that nobody ever wants to speak of them again. Maybe they are simply so mind-breakingly horrible even the strongest of hearts falter. But the defining trait of the Dreaded is that they are feared.</t>
  </si>
  <si>
    <t>Driven to Villainy</t>
  </si>
  <si>
    <t>"Some people are born into insanity, others have insanity thrust upon them." While their villainous actions have no excuse, their cause for becoming villains was entirely (or mostly) out of their hands. It's rare to find a villain who is truly blameless in their origin, though it does happen. Indeed, a villain who is fed up with abuse by others or out for revenge is still making the active choice to be villainous, they're not exactly broken, just enraged to vengeance. However, the trend seems to be that, those screwed by the world become angry at the world, and seek to inflict their new madness on everyone. Being Driven To Villainy isn't a good person forced to do evil, but a legitimately evil villain, tragically warped by things they never had any control over.</t>
  </si>
  <si>
    <t>Dystopia Justifies the Means</t>
  </si>
  <si>
    <t xml:space="preserve">Some people grow old gracefully, and sit back to enjoy the last few years of their life. Others are just as evil in their old age as they were in their youth, and still want to destroy everything, conquer the world, or generally be evil. To qualify for this trope, a character must be old (by their species' standards), and must also be visibly aged. Even if they're Really 700 Years Old, it doesn't count if they look like a ten-year-old child. Just being a cranky old man is not enough to qualify one as evil, either. World domination, death to humans, or anything else that could be pulled off by younger villains are all suitable goals to make one qualify as an Evil Old Folk. </t>
  </si>
  <si>
    <t>Evil Orphan</t>
  </si>
  <si>
    <t>For the sake of the story, the young couple will have no idea anything is wrong, but tropers will know right away there's something not right with this newcomer. She's a Creepy Child, who looks like she strolled out of the Uncanny Valley. It's not long before things start going wrong around her. Pets start acting up. Things go missing. There are fires. Injuries. Nocturnal birds of prey show up everywhere. As if they don't have enough to worry about, the couple's biological child is making up crazy stories about how the orphan is planning to kill them all in their sleep! They will be ignored. Sometimes one or both of the parents figure it out at the very last minute. Sometimes it falls to the children to stop her.</t>
  </si>
  <si>
    <t>Evil Overlord</t>
  </si>
  <si>
    <t>The archetypal High Fantasy villain. They usually lurk in an intimidating fortress in a near-uninhabitable landscape, plotting to Take Over the World, with hordes upon hordes of beastlike warriors (who must be none too bright, otherwise they would've overthrown him) at their beck and call. There are other, more bureaucratic versions of this character that fall under the "Lawful Evil" heading. What separates an Evil Overlord from those is a near-total absence of politics. No senate recognizes their authority, no Pope elected them, they seldom have need for Royal Blood or a line of succession. The dark realm exists solely to conquer their neighbors' domains, and military service is non-negotiable. They are, quite simply, a force of evil.</t>
  </si>
  <si>
    <t>Evil Poacher</t>
  </si>
  <si>
    <t>Be aware! The wild is just filled with Evil Poachers willing to murder any human who gets in their way. Poaching means any illegal hunting, but Hollywood poachers only hunt endangered species, such as cute panda babies or meddling kids. Many Evil Poachers have no motivation to hunt and threaten people other than to be evil. They are like the evil polluters in Captain Planet who never manufacture anything. If Evil Poachers do get a motive, it will probably be selling their prey on the Black Market. Evil Poachers are Villains By Default in a Kids Wilderness Epic, a genre in which they tend to end up as slapstick idiots dressed in scary animal skins.</t>
  </si>
  <si>
    <t>The Evil Prince</t>
  </si>
  <si>
    <t>Aristocrats Are Evil. Ambition Is Evil too. So what could be worse than ambitious royalty? Evil Prince Bob knows he's the stuff of which great kings are made. Unfortunately, while he is in line for the throne, there are a lot of lesser men in front of him. If only Prince Bob could...persuade them to get out of the way, then nothing would stand between him and the glorious reign he knows he is destined to have. Usually the Evil Prince is not high in the line of succession, and his scheming arises from the fact that he won't inherit under current circumstances. But sometimes he is the eldest son and heir, and his only reason for giving his father a push into immortality is that he's too impatient to wait.</t>
  </si>
  <si>
    <t>Evil Reactionary</t>
  </si>
  <si>
    <t>A person, often an officer in military settings, who is out to win glory in war, regardless of the cost. Sometimes the cost is to himself, but usually it's only to his men. (Sometimes just the foot soldiers, when he regards only officers as important, sometimes all subordinates, when he subordinates them all to his quest for glory.) May lead the troops himself, often long after it's clear the attack is futile, but the more odious examples may also be the Armchair Military. In either case, count on his laying claim to his men's, or other officers', work and ideas and sloughing off all the blame. He will never say Think Nothing of It until he is certain that it will only be taken as modesty — and he requires a great deal of certainty.</t>
  </si>
  <si>
    <t>Glorious Leader</t>
  </si>
  <si>
    <t>Obviously, guarding the Macguffin is a hard job, especially if you are a 4000 year old civilization. Booby traps can be dodged, guards require resources, and curses can be awesome. So why not just use the obligatory scary statues as guards? This trope refers to times when an important room has statues around it which seem like normal statues, if perhaps heavily armed. However, upon something important happening, the statues will come to life and start attacking. If the work in question is a video game, the statues will most likely respond to an attack. One way to gain these for your room is to take people for granite.</t>
  </si>
  <si>
    <t>Mister Big</t>
  </si>
  <si>
    <t>Since Asskicking Equals Authority and Authority Equals Asskicking, your average Big Bad tends to be (appropriately enough) big — however, a frequent subversion of this is for the big cheese to be a half-pint. Generally this will be taken to an extreme degree, and may be accentuated by giving him two Giant Mook bodyguards. Almost invariably The Napoleon, with a Berserk Button about their height. Or they might have an Ironic Nickname along the lines of "Mr. Big" — either they're too dumb to notice the irony, or their minions are Professional Butt Kissers stroking their ego. Often got their position due to intelligence or deviousness that compensates for their lack of physical threat — if Shorter Means Smarter, this guy is a genius.</t>
  </si>
  <si>
    <t>The Mole</t>
  </si>
  <si>
    <t>A Greater Scope Villain is a threat that's more dangerous, affects more people, or a villainous presence that is more significant than the story's current Big Bad in the setting as a whole, but isn't causing the conflict of the immediate story (and may have little to do with it at all).  A Greater Scope Villain may be the Big Bad's superior, but just as often they're completely unrelated — indeed, a Greater Scope Villain may threaten the Big Bad just as much as they threaten the protagonists. Whatever the relationship between the Big Bad and Greater Scope Villain, the Greater Scope Villain is always Out of Focus — the threat they pose is general and in the background, while the threat posed by the Big Bad is specific and immediate.</t>
  </si>
  <si>
    <t>Hair-Trigger Temper</t>
  </si>
  <si>
    <t xml:space="preserve">A character with a hair-trigger temper flies into a rage at the slightest provocation. Masters of Disproportionate Retribution, reacts explosively to the slightest annoyance. Unlike someone with a Berserk Button, who is generally calm until a specific button is pressed, characters with a hair-trigger temper can be set off by anything. This makes them far less predictable and far more dangerous. In comparison to the "avoid the Big Red Button" approach with someone with a Berserk Button, conversation with someone like this is like trying to navigate a minefield without a metal detector. You know the danger is there, but you have no clue exactly where it is. At best he's tetchy and anxiety-inducing. At worst, he's a surly, dangerous, ticking time bomb. </t>
  </si>
  <si>
    <t>Hanging Judge</t>
  </si>
  <si>
    <t>The whole world's going to hell. Crime, corruption, moral degeneration, and a soft, weak government that can't do a thing to help. In comes this guy, promising to end all that—and being the idiots we are, we elect him, or at least wildly applaud his coup d'état. Once he seizes power, he may become The Generalissimo. The Glorious Leader is a political outsider who uses romantic and idealist rhetoric to hide some malevolent agenda. He talks lovingly about the Good Old Ways and/or the great new age he will bring about, and every other sentence out of his mouth is a New Era Speech. Bonus points if he fingers some other group of outsiders as The Enemy, blaming them for the degenerate modern era.</t>
  </si>
  <si>
    <t>A God Am I</t>
  </si>
  <si>
    <t xml:space="preserve">When a character or villain gains superhuman abilities thanks to Green Rocks, nuclear power, Transhumanism, going One-Winged Angel, being Touched by Vorlons, having the power of Creating Life, or just achieving whatever his most desired dream is, he is left less than sane and often gains delusions (or, in some cases, perfectly accurate assessments) of godhood at the same time. He will often give an over-the-top speech emphasizing just how far beyond ordinary humanity he has evolved, and how lowly they are compared with him. Cue the villain becoming a megalomaniacal Narcissist who is Drunk on the Dark Side and/or declaring that they will Take Over the World. But you know what they say... Pride cometh before the fall. </t>
  </si>
  <si>
    <t>Good Girl Gone Bad</t>
  </si>
  <si>
    <t>She is adorable, sweet, nice, good-hearted... your stereotypical good girl. Until that fateful day. Abduction, murder, rape, any kind of violence. You name it. The nice, good girl goes through an event (or series of events) that changes her character and shapes her to the way she is now. And now she's a bad, bad girl. They come in various different flavors. Sometimes they're simply an Ice Queen. Other times, they are worse. Many female villains tend to be good girls gone bad. Subtrope of Face–Heel Turn.</t>
  </si>
  <si>
    <t>Greater Scope Villain</t>
  </si>
  <si>
    <t>So you have a cruel, mean, bully of a teacher, that's got to make school life pretty harsh right? Well it could be worse, they could actually be evil. This includes Mooks and Murderers whose day job is teaching, all way up to Big Bads who pose as teachers as part of the Masquerade. Not too uncommon in Wake Up, Go to School, Save the World situations, but can also appear in other works which are set in a school or University. Sometimes this does overlap with the Sadist Teacher but it isn't too uncommon for some iteration of supposedly "nice", and/or well liked, teacher to be secretly evil. Perhaps so secretly even they don't know.</t>
  </si>
  <si>
    <t>Evil Twin</t>
  </si>
  <si>
    <t xml:space="preserve">Take a popular character and introduce us to the evil version of this character. It's a favorite Soap Opera device. It's also very prevalent in genre shows, where the events may happen in an Alternate Universe: for example, the Wishverse in Buffy the Vampire Slayer, or the Star Trek Mirror Universe. Typically the evil twin will be portrayed by the same actor as the regular character. It's worth noting that in the overwhelming majority of cases the twin is evil; only rarely does an evil character suddenly find themselves contending with a good twin, and in those cases the good version is often simpleminded or purely comic. See Good Is Impotent. Often, in science fiction or fantasy, the Evil Twin is created from the original character. </t>
  </si>
  <si>
    <t>So, there's this girl. She's beautiful, popular, manipulative, exclusive and… not so bad once you get to know her. She still hangs out with the popular crowd, regularly attends Wild Teen Parties, and has been known to be vicious and petty to the unfortunates at the bottom of the Popularity Food Chain with some rare occasions of Pet the Dog in between. She may even act this way toward the heroine at first. But a few bonding activities and a little Character Development later, she's the one who has the heroine's back, with whom she often forms a Tomboy and Girly Girl pair. Basically, she is an Anti Villainous Alpha Bitch.</t>
  </si>
  <si>
    <t>Lovable Coward</t>
  </si>
  <si>
    <t>The flip side of the Dirty Coward is the Lovable Coward. Not quite a hero, completely lacking in heroic impulses, but even as he shamelessly runs and hides we somehow still find ourselves rooting for him. His cowardice is sometimes played for comedy, sometimes portrayed as simply the most sensible course of action; it seldom if ever endangers innocents. The Lovable Coward never (or hardly ever) puts Honor Before Reason - and considers this a point of pride. The Lovable Coward is often a Trickster, specializing in weaseling his way out of dangerous situations. He may be a Cowardly Sidekick; if he is the main hero, he may find himself an Accidental Hero for all the wrong reasons.</t>
  </si>
  <si>
    <t>Magician Detective</t>
  </si>
  <si>
    <t>Who better to solve an "impossible crime" than someone who does the impossible for a living? The Magician Detective is a Stage Magician who uses his skills with illusion to solve crimes. It is important to note that the Magician Detective does not have any actual supernatural powers and usually doesn't even believe in the supernatural. It is his disbelief that allows him to look at an "impossible crime" and realize that there must be a logical explanation and he possesses the skills to work out how it was done.</t>
  </si>
  <si>
    <t>Magnetic Hero</t>
  </si>
  <si>
    <t>In some works, virtue is a central theme. Virtues usually constitute parts in a system, where the individual virtues are regarded as aspects of goodness, and no virtue alone is enough to form a good character. While they complement each other, they may also come into conflict with each other, leading to moral conundrums. In some fictional works dealing with virtue, either as a central theme or just in passing, the author chooses a particular villainous character to overtly symbolize a particular classical vice. This is usually done by shoehorning the character's personality to fit the vice in question. Sometimes this trope is applied to entities other than characters in works of fiction, such as organizations or even inanimate objects.</t>
  </si>
  <si>
    <t>Emperor Scientist</t>
  </si>
  <si>
    <t>When the Mad Scientist gains enough knowledge of technology, genetics, or the innermost workings of the laws of the universe, and the ambition to go along with it, they sometimes go ahead and act on it, unleashing hordes of genetically engineered beings created according to their own designs of a perfect form of life, Super Soldiers created and trained by them, reality-bending physics projects, or other such means of takeover, and thus become The Emperor. The Emperor Scientist is born. It's important to note that not all Emperor Scientists are Evil Overlords working their way on up towards becoming the next Galactic Conqueror or Dimension Lord. At least one out of every three you'll see will usually be a Reasonable Authority Figure.</t>
  </si>
  <si>
    <t>Enemy Mime</t>
  </si>
  <si>
    <t xml:space="preserve">The world is filled with idealists who believe in truth and justice and devote their lives to fighting for it. And then the world keeps letting them down. For them, Being Good Sucks. But rather than giving up on their goals, they replace their shiny armor with a full plate of pure cynicism. These characters realize they live in a dark, cruel and brutal world and choose to fight not because they believe they will truly make a difference, but because it's the right thing to do. More often than not these characters are in settings that feature Black and Gray Morality. They're usually survivors who have largely given up on believing in Honor Before Reason, but still strive to be Lawful Good or as close to it as reality allows them to be. </t>
  </si>
  <si>
    <t xml:space="preserve">Nominal Hero </t>
  </si>
  <si>
    <t xml:space="preserve">Fictional heroes tend to be a diverse bunch, but most have one thing in common: a morally positive motivation. Even morally questionable heroes usually are at least partially motivated by a genuine concern for others, desire for justice, belief in playing by the rules, etc. The Nominal Hero is the exception to this rule. While at least technically on the side of good, their motivations are neutral at best. This type of hero is rarely averse to working alone, with other heroes. On a team of otherwise conventional heroes, they'll often be in an Enemy Mine, Sociopathic Hero, or Token Evil Teammate role. </t>
  </si>
  <si>
    <t>Pragmatic Hero</t>
  </si>
  <si>
    <t>They fight for the good guys. They may believe in the cause (to a point). But they are hero only in name. They have a fundamental Lack of Empathy, a sociopathic disregard for their enemies' lives. They may be motivated by boredom, or some sort of carrot-and-stick arrangement - a chip in the head, an attachment to some person or thing that requires them to do good, or a pragmatic code that prevents their truly inhuman nature from landing them in jail. They may solve their problems in much the same way as a villain would—ruthlessly manipulating and killing their way to their goal. They'll do whatever it takes to win. The people they fight beside are shocked with their behavior, but try to tell themselves, "At least they're on our side."</t>
  </si>
  <si>
    <t>Unscrupulous Hero</t>
  </si>
  <si>
    <t>An Unscrupulous Hero is a step further down the slippery slope from the Knight in Sour Armor and Pragmatic Hero; where the former lacks the positive outlook and the latter the moral cleanliness of the Ideal Hero, this archetype combines and amplifies both, especially the lack of moral character part, while remaining A Lighter Shade of Grey than the antagonists. Unlike a Nominal Hero, they are heroes in the true sense of the word: when they have to take a stand on one side or another, they choose to fight for good for a morally positive reason, and aren't just helping the heroes for selfish reasons.</t>
  </si>
  <si>
    <t>The Atoner</t>
  </si>
  <si>
    <t>characters are devout- they are actually devoted to the cause of Evil (or similar sinister concept, eg. the Dark Side, Crime, Death etc.) and seek to spread it wherever they go. A Type 4 serves the resident God of Evil, seeks to open the Sealed Evil in a Can, or is the most fervent and sincere follower of the Religion of Evil, as well as actively opposing the forces of Good and going out of their way to do so. Others are more philosophical or political and advocate destructive, bigoted or Straw Nihilist creeds. The nuttiest of this type even believe Good Is Bad And Bad Is Good and think that normal or heroic characters are the true villains while applying Insane Troll Logic to demostrate that the "villains" are actually good. In spite of this servile approach, most are just as selfcentred and egotistical as any other Neutral Evil type; this often manifests in the real or delusional belief that they are "special"- perhaps The Chosen One, the Dark Messiah or even The Antichrist-, and they might view other followers as useful pawns or hated rivals. Some simply become addicted to Black Magic or assign religious meaning to torture and death; others are more mission orientated and come to serve as agents of dark powers or simply try to spread as much misery or death as possible. Though sometimes portrayed as cartooshily evil, the most serious of this type make very dangerous villains, as they truly do Evil for its own sake, and not (just) evil for the sake of themselves.</t>
  </si>
  <si>
    <t>Chaotic Evil, type 1</t>
  </si>
  <si>
    <t>Chaotic Evil, type 2</t>
  </si>
  <si>
    <t>Chaotic Evil, type 3</t>
  </si>
  <si>
    <t>Chaotic Evil, type 4</t>
  </si>
  <si>
    <t>Chaotic Evil, type 5</t>
  </si>
  <si>
    <t>PROJECT TITLE</t>
  </si>
  <si>
    <t>WORD COUNT</t>
  </si>
  <si>
    <t>Opening Image</t>
  </si>
  <si>
    <t>Theme Stated</t>
  </si>
  <si>
    <t>Set-up</t>
  </si>
  <si>
    <t>Catalyst</t>
  </si>
  <si>
    <t>Debate</t>
  </si>
  <si>
    <t>Act II</t>
  </si>
  <si>
    <t>B-Story</t>
  </si>
  <si>
    <t>Fun &amp; Games</t>
  </si>
  <si>
    <t>Midpoint</t>
  </si>
  <si>
    <t>Bad Guys Close In</t>
  </si>
  <si>
    <t>All is Lost</t>
  </si>
  <si>
    <t>Black moment</t>
  </si>
  <si>
    <t>Act III</t>
  </si>
  <si>
    <t>Finale</t>
  </si>
  <si>
    <t>Final Image</t>
  </si>
  <si>
    <t>#</t>
  </si>
  <si>
    <t>DESCRIPTION</t>
  </si>
  <si>
    <t>LOGLINE</t>
  </si>
  <si>
    <t>Sets the tone, mood, type, and scope of the project. A "before" snapshot.</t>
  </si>
  <si>
    <t>Secondary character poses question or statement to MC that is theme of the movie.</t>
  </si>
  <si>
    <t>Life-changing event that knocks down house of cards.</t>
  </si>
  <si>
    <t>A strong, definite change of playing field. Do not ease into Act II.</t>
  </si>
  <si>
    <t>Often the "love" story; gives us a break from the tension of the A story; carries theme of movie; often uses new "funhouse" version of characters.</t>
  </si>
  <si>
    <t>DONE</t>
  </si>
  <si>
    <t>Elements of a Scene Worksheet</t>
  </si>
  <si>
    <t>(Based on Jami Gold's post (http://bit.ly/N0KmPQw)</t>
  </si>
  <si>
    <t xml:space="preserve"> and Janice Hardy's post (http://bit.ly/Nwizph))</t>
  </si>
  <si>
    <t>This checklist summarizes the elements a scene should contain and breaks them down into categories of Essential, Important, and Bonus.</t>
  </si>
  <si>
    <t>Essential Elements (at least one)</t>
  </si>
  <si>
    <t>A Plot Point</t>
  </si>
  <si>
    <t>A Character's Goal</t>
  </si>
  <si>
    <t>Action to Advance the Plot</t>
  </si>
  <si>
    <t>Action to Increase the Tension</t>
  </si>
  <si>
    <t>Important Elements (at least two)</t>
  </si>
  <si>
    <t>Character Development</t>
  </si>
  <si>
    <t>A Cause of Character Conflict</t>
  </si>
  <si>
    <t>An Effect of Character Conflict</t>
  </si>
  <si>
    <t>How Stakes Are Raised</t>
  </si>
  <si>
    <t>A Reinforcement of the Stakes</t>
  </si>
  <si>
    <t>Character Motivation</t>
  </si>
  <si>
    <t>Bonus Elements</t>
  </si>
  <si>
    <t>Character Backstory</t>
  </si>
  <si>
    <t>World Building</t>
  </si>
  <si>
    <t>The Story's Tone or Mood</t>
  </si>
  <si>
    <t>Story Theme</t>
  </si>
  <si>
    <t>Foreshadowing</t>
  </si>
  <si>
    <t>All together, every scene should have at least three of the following Elements (reasons to exist):</t>
  </si>
  <si>
    <t>Scene Description</t>
  </si>
  <si>
    <t>Does the Scene Contain? Yes / No</t>
  </si>
  <si>
    <t>this miscreant is capable of derailing the most ironclad plan by unknowingly taking a third option. They ruin the implausible Gambit Roulettes by exploiting their one, intrinsic flaw: their reliance on Contrived Coincidences, rigid patterns, and the assumption that nobody would be stupid enough to actually push the Big Red Button or fight the apparently unstoppable robot.
How can they outdo the master at his own game with nothing but stupidity and clumsiness? It's precisely because these characters are the fools and tools of fate that they are uniquely placed to derail these schemes with the gentleness of a butterfly flapping its wings...of doom!  These characters are The Chessmaster's worst nightmare.</t>
  </si>
  <si>
    <t>Spoiled Sweet</t>
  </si>
  <si>
    <t>The Spoiled Sweet character is a naive, spoiled, rich or comfortably (upper-)middle class girl who has everything they could ever want, but instead of being mean to everyone, she is as nice as can be to everyone. While still spoiled, slightly naive, perhaps shallow, maybe even a bit selfish at times, when it comes right down to it, she is a loyal friend and doesn't use her money or popularity as an excuse to treat everyone like garbage — though the trope Rich in Dollars, Poor in Sense is in play, especially since a particularly common sticking point is that characters of this type often believe their friends and other loved ones deserve to live just as well as they do.</t>
  </si>
  <si>
    <t>Summon Everyman Hero</t>
  </si>
  <si>
    <t>The Blake Snyder Beat Sheet (from SAVE THE CAT)</t>
  </si>
  <si>
    <t>PAGE COUNT</t>
  </si>
  <si>
    <t>POINT</t>
  </si>
  <si>
    <t>PAGE</t>
  </si>
  <si>
    <t>Introduce or hint at every character in A story; plant character tics to be addressed later on.</t>
  </si>
  <si>
    <t>Point of no return; character makes a choice</t>
  </si>
  <si>
    <t>"The promise of the premise" / the heart of the movie / all about having fun</t>
  </si>
  <si>
    <t>The Barbarian Hero is the ancient-era (or Future Primitive) Badass, armed with muscles upon muscles and a variety of very sharp bladed objects, whose job it is to kill lots of monsters and kick lots of ass. While he seems to favor Cool Swords (the bigger, the better) he's more likely than other heroes to have An Axe to Grind, Carry a Big Stick, Drop the Hammer or Flail Epically. A Mighty Glacier, or even a Lightning Bruiser, he's able to defeat wizards and giants despite having no magical abilities (in myth, this was often ascribed to divine ancestry).</t>
  </si>
  <si>
    <t>Benevolent Mage Ruler</t>
  </si>
  <si>
    <t>The Benevolent Mage Ruler (referred to for the rest of the article as a Sorcerer King) is the ruler of a good Kingdom. The Sorcerer King will usually rule over Fantasy settings. Often in charge of one of two warring factions; his kingdom and an evil empire. Note that female examples also exist, they are the Sorceress Queens. This sometimes overlaps with Emperor Scientist, especially where Clarke's Third Law, Alchemy Is Magic, and/or Magitek is in this setting. But this trope is different as while the Emperor Scientist focuses on the sciences (and is usually evil or Mad). This character type is more in tune with the art of magic (and is usually good). This also overlaps with The Philosopher King, The Good King, The High Queen.</t>
  </si>
  <si>
    <t>Big Good</t>
  </si>
  <si>
    <t>The Big Guy</t>
  </si>
  <si>
    <t xml:space="preserve">Someone who doesn't do the romance thing. Unlike the clueless Chaste Hero, who just doesn't get romance, the Celibate Hero consciously and actively shuns and avoids it. He/She turns away every potential Girl of the Week and shuts out the pleas of his/her official love interest. Naturally this results in far more opportunities for romantic encounters than if they were looking for them. This is not to say that the Celibate Hero is unable to be affected by the force of The Dulcinea Effect, only that he or she either is acting on a higher ideal (chivalry) or resists its power later on. There are a variety of potential motives for this behavior: belief that it's a distraction, a weakness, something they would like but don't have time for, etc. </t>
  </si>
  <si>
    <t>Chaste Hero</t>
  </si>
  <si>
    <t>The Chaste Hero is a character, usually a teenage male, who is completely oblivious to the appeal of women and to romance in general. Flirtation is dismissed, often without a shred of embarrassment, because he honestly doesn't get it, and sexual advances from the Hard-Drinking Party Girl or Cool Big Sis are shrugged off with irritation. This can be a paradoxical commentary on the character's lack of "maturity," but strangely, this rule does not necessarily mean the younger male characters of the cast won't react to attractive people</t>
  </si>
  <si>
    <t>The Chick</t>
  </si>
  <si>
    <t>The Kid Detective is part Snooping Little Kid, part Amateur Sleuth. This kid lives to snoop, but also sometimes to ask questions of the suspicious adults or those who may have seen or heard something important, and try to piece together what happened. There are some notable differences between the Kid Detective and adult detectives, however, that make the Kid Detective a unique character. For example, while an adult can go straight to the authorities with evidence, a kid often has difficulty convincing adults of what s/he experienced. Hence the kid often has to let the adults know what's going on in a roundabout way, or expose it somehow. Sometimes the kid is in fact trusted by detectives, and can go to them directly.</t>
  </si>
  <si>
    <t>Kid Hero</t>
  </si>
  <si>
    <t>He'll fight off hordes of monsters with techniques the likes of which master swordsmen would never equal. He'll wield weapons spoken of only in the oldest of legends. He'll save the world and everyone in it from destruction five times over. And he'll do all of this while not even being old enough to drive. The Kid Hero is, as the name implies, a child. The exact age varies up and down the scale, from 8 to 17, but they're never an adult by whatever the local standards are. The "base age" seems to be between 10 and 14 or thereabouts, though their numeric age may not be revealed.</t>
  </si>
  <si>
    <t>Kid Hero All Grown-Up</t>
  </si>
  <si>
    <t>What happens to a Kid Hero after he saves the world? Kid Hero All Grown Up is a common play on the Kid Hero trope, showing what happens to our hero many years later. This trope can be a permanent change, by having a Kid Hero grow up in the story, or a temporary look into the future. It can also be used as backstory by introducing an adult character and then revealing that he used to be a Kid Hero.</t>
  </si>
  <si>
    <t>King in the Mountain</t>
  </si>
  <si>
    <t xml:space="preserve">A character who has similarities to a good or not as evil character, but is evil(er). They may look like that character and have/had abilities and obstacles similar to them. Sometimes, but not always, a Big Bad. Classically, an Embodiment of Vice pitched against a correlating Embodiment of Virtue. Frequently, the Evil Counterpart is the character equivalent of For Want of a Nail: he represents what our hero could have become as a result of a very small change in his backstory. They also save creators the trouble of thinking up new abilities to give their villains, especially for comic book heroes and video games (where new abilities have to be implemented). </t>
  </si>
  <si>
    <t>Evil Cripple</t>
  </si>
  <si>
    <t xml:space="preserve">An Evil Cripple is a villain or generally morally perturbed character who also suffers a debilitating physical condition, often taking the form of paralysis requiring the use of a wheelchair. The Evil Cripple doubles as the Genius Cripple a lot, providing an intellectual threat to compensate for their physical frailty. Alternatively, the Evil Cripple can become a physical threat if they use futuristic enhancements to overcome their disability, such as replacing missing or defective limbs with super-strong Powered Armor or cybernetic parts. In some stories, especially superheroes, the contrast between a hero with super strength and a villain who is physically handicapped and instead relies on his brainpower plays on the archetype of brain vs. brawn. </t>
  </si>
  <si>
    <t>Evil Debt Collector</t>
  </si>
  <si>
    <t>A legendary form of Faux Death: the King (The Hero) is not really dead, but asleep. Usually, but not necessarily, under a mountain. Islands and a Magical Land are other possibilities. At any rate, somewhere difficult to access. He will come again when it is his country's hour of need to play Big Damn Heroes Up to Eleven. The original folkloric motif generally referred the hero's awakening to The End of the World as We Know It; the rise of nationalism altered the focus from the entire world to merely the nation. The implicit power is such that this trope is usually not played out to the end; the king is alluded to, or seen asleep, but seldom wakened during the course of a story.</t>
  </si>
  <si>
    <t>Knight in Shining Armor</t>
  </si>
  <si>
    <t>They have a proud reputation for being nasty, lazy thugs who think the law is a suggestion and will stoop to any low in order to shake some money out of their "customers." Their stereotypical nature is often the butt of many jokes. Note that for the sake of examples, tax collectors are also included. Prone to making the Harassing Phone Call, as mentioned above. Some collectors in Real Life have even tried to get their targets arrested or imprisoned, even in areas where this is technically highly illegal. Threatening criminal charges is actually a great way to get a collection agency sued, as is threatening a lawsuit when you have no intent to file one any time soon. The most common alignment for this trope is Neutral Evil.</t>
  </si>
  <si>
    <t>Evil Diva</t>
  </si>
  <si>
    <t>There is this one pop singer, who recently became the biggest thing since TV. She's beautiful and came out of nowhere all of the sudden. Oh, and her voice is so wonderful and clear and great and, and, and...Ah, let's just listen to her new single! ...Oh wait, why am I so tired suddenly? Why are the words "OBEY ME" stuck in my head? I don't remem...Oh Crap!. Congrat's, you encountered the Evil Diva! With her magical voice, instrument, etc, the Evil Diva becomes a rising star and draws all the world's attention to herself and her "talent". Her songs may seem better to you than they actually are, hypnotizing you, turning you into The Heartless, stealing your soul, or the like. She's always female and usually a poster-child example of Evil Is Sexy.</t>
  </si>
  <si>
    <t>Evil Former Friend</t>
  </si>
  <si>
    <t>So you have your Eccentric Mentor and with his backing you're facing off against the nefarious machinations of the local Evil Sorcerer, when suddenly you learn a shocking truth — in their youth, these guys were best friends! This trope occurs whenever a good aligned character (sometimes The Hero, but more commonly The Obi-Wan, or the Big Good) is revealed to have had a history as friend, ally, mentor, or even student with a major villain (commonly the Big Bad, but sometimes The Dragon or another high-ranking Evil Minion). Usually the friendship fell through simply because the future villain went power-mad and the other character didn't want any more to do with it, but more complex and unusual variations exist.</t>
  </si>
  <si>
    <t>Evil Genius</t>
  </si>
  <si>
    <t>The hero has a Secret Identity, and so does the villain. On the days that they're not battling, they live or work uncomfortably close to one another - or at least it would be uncomfortable if they only knew who that guy across the room really was. But each one simply doesn't recognize the other one when the costumes are off (as if the voice wouldn't give it away in seconds). Often, they're even best friends or even dating in their uncostumed lives while fighting tooth and nail when in a cowl. Sometimes one of them is aware of it, but chooses not to do anything whether due to manipulation, confidence, or not wanting to touch off a simmering powder keg. They don't always live together; they may work for the same company or go to the same school.</t>
  </si>
  <si>
    <t>Lucky Bastard</t>
  </si>
  <si>
    <t>Better to be lucky than good. A Villain or rival who succeeds in his plots against the world or the protagonist, not because of his own cleverness or awesomeness (which he may or may not have), but because luck favors him. The Million-to-One Chance works for him. Compare Born Lucky. May result in the villain becoming a Karma Houdini if luck takes enough of a shine to him.</t>
  </si>
  <si>
    <t>Mad Artist</t>
  </si>
  <si>
    <t>The right-brain equivalent to the Mad Scientist and Mad Doctor. May work in any medium, but the subject is almost always evil. He may make statues by dipping live people in concrete/wax, redecorate other people's houses with explosives, or try to get the perfect ending to his murder mystery novel by starting a real murder mystery. The unifying thread is that he always sees a few incidental deaths as meaningless compared to the eternal majesty of his masterpieces. Mad actors, artists, dancers, singers, and the like do outrageous and sociopathic things in public either as art, or so that people will pay attention to their art. God help everyone if this character has art as an actual superpower.</t>
  </si>
  <si>
    <t>Mad Bomber</t>
  </si>
  <si>
    <t xml:space="preserve">The Fighting Narcissist is arrogance and pride incarnate. He is the most beautiful, the most perfect, your superior in every way. And should you doubt this fact, he will make you pay for your folly, severely. The Fighting Narcissist is a common character type in action series, especially common in martial arts media. He is a formidable fighter who happens to be handsome, extremely so, and takes pride in that fact to the point of capital sin. To him (and it's almost always him, not her) there is no one more beautiful or talented than himself, and to him both concepts are synonymous. He doesn't just happen to be both beautiful and talented, he's beautiful because he's talented, and vice versa. He is selfish, vain, and confident of himself. </t>
  </si>
  <si>
    <t>Film Felons</t>
  </si>
  <si>
    <t xml:space="preserve">An evil subtrope where a villain pretends to direct a TV show or film to cover up an evil plan. This has many characteristics in which it seems almost like a Take That at the TV executives, but usually, it provides an interesting backdrop that can both easily explain away how there's no police suspicion of a crime, and provide a way to trick an innocent bystander into some criminal scheme, again without suspicion. This can probably also apply to fake directing of media other than television or film, but there haven't yet been any examples yet of using a fake radio program or a video game as a cover-up for crimes in fiction, likely due to the ease of pretending that a crime is actually a scene from a movie or TV show. </t>
  </si>
  <si>
    <t>Forced into Evil</t>
  </si>
  <si>
    <t>Evil Mentor</t>
  </si>
  <si>
    <t>The only thing creepier and more dangerous than the Enfant Terrible. The Fetus Terrible hasn't even been born yet, but will become The Antichrist or a demon prophesied to bring about The End of the World as We Know It once it escapes from its womb. The woman carrying this (often literally) hellborn spawn is usually an innocent, unwittingly impregnated by the Devil himself, and the other characters have to race to prevent the birth or stop the child from becoming the ultimate Enfant Terrible. Occasionally this can result of a perfectly normal pregnancy Gone Horribly Wrong pre or post conception, where the issue can be a mutant, Hybrid Monster, Undead Child or some other abomination.</t>
  </si>
  <si>
    <t>Feudal Overlord</t>
  </si>
  <si>
    <t>If your story is set in the medieval or early modern period, and if its geographical scope is closer to a town or county than a kingdom or empire, then the villain of choice for you is the Feudal Overlord. This sinister noble rules over villagers and peasants with an iron fist, being surrounded by a guard of armed Mooks that enforce his oppressive taxes and get hold of beautiful maidens that have caught the lord's eye. He may have to answer for his acts to a higher authority such as a King, but either the king will also be evil, or he will be distant and unaware of the sufferings of the commoners. Therefore the Feudal Overlord will have effectively unchecked authority over the region, and will of course use it for his benefit and pleasure.</t>
  </si>
  <si>
    <t>The Fighting Narcissist</t>
  </si>
  <si>
    <t xml:space="preserve">The Evil Knockoff is what happens when the Big Bad decides that he could finally beat that frustratingly tenacious hero if only he had... his own, personal, mindlessly loyal copy of the hero! This is based on the theory that there's something about the hero personally that makes them unbeatable. (Big Bads do tend to obsess about this stuff.) For a character to be an Evil Knockoff, it must be a copy created at least partly for the purpose of defeating The Hero in combat, on the principle of fighting fire with fire. The Big Bad knows strength when he sees it, and so makes sure the copy shares some basic capabilities or power source with the hero, or is an actual clone. </t>
  </si>
  <si>
    <t>Evil Luddite</t>
  </si>
  <si>
    <t>Science Is Bad? New Technology Is Evil? Ludd Was Right? Well, probably not. But don't tell that to these guys. They're utterly convinced that technology is evil...and so is anyone who uses it. They burn down factories, engage in Fantastic Racism against robots, Cyborgs and Transhumans, call for the execution of people who have had life-saving surgery and lay siege to laboratories. If their motive or justification is religious, they will often overlap with The Fundamentalist. If their motive is environmentalism, then they're almost certainly part of an Animal Wrongs Group. Sometimes they don't really believe in what they're preaching and just want all that shiny, shiny tech for themselves.</t>
  </si>
  <si>
    <t>Evil Matriarch</t>
  </si>
  <si>
    <t xml:space="preserve">A mother is one of the most central figures that a character can have growing up, and her influence can have an impact on that character even as an adult. If the character is lucky, that mother will be a loving one, and if he or she is really lucky, she'll be an Action Mom who can kick ass and take names if the character is ever threatened. But if the character is really unlucky and isn't suffering from Parental Abandonment, the character's mother will be an Evil Matriarch and chances are, she will make that character's life a living hell. If she's not entirely human, then expect her to be a Hive Queen. </t>
  </si>
  <si>
    <t xml:space="preserve">Chronic Hero Syndrome is an "affliction" of cleaner heroes where for them, every wrong within earshot must be righted, and everyone in need must be helped, preferably by Our Hero him- or herself. While certainly admirable, this may have a few negative side-effects on the hero and those around them. Such heroes could wear themselves out in their attempts to help everyone, or to become distraught and blame themselves for the one time that they're unable to save the day. A particularly bad case of this may develop into a full-blown Martyr Without a Cause. May also be a thin veil over the In Harm's Way trope. If they aren't smart, and they have a tendency to intervene without getting the whole picture, then they're liable to just make things worse. </t>
  </si>
  <si>
    <t>Comedic Hero</t>
  </si>
  <si>
    <t>The Comedic Hero is a less-than-competent protagonist who nevertheless succeeds despite his best efforts. He might have dumb luck on his side, or a Hypercompetent Sidekick might be watching his back with or without his knowledge.</t>
  </si>
  <si>
    <t>Cool Uncle</t>
  </si>
  <si>
    <t>Lots of fictional families seem to have that one uncle that all the kids love. Most often, he's a young bachelor who has no intention of settling down, though he may have a girlfriend. He may travel a lot and wow the kids with stories of meeting celebrities and traveling the world (and if so, always brings back the coolest souvenirs, which he gives away as presents). Or he may be well-off and spoils his sibling's kids whenever they're together. Regardless, he's often secretly envious of the stability and loving home life that his brother or sister enjoy, even as he boasts of his independence. The uncle may be the family Black Sheep. If his nieces and nephews ever lose their parent, he's the one who usually steps in to become a Parental Substitute.</t>
  </si>
  <si>
    <t>The Cowl</t>
  </si>
  <si>
    <t>These characters have been chosen by some force and they are now the only ones capable of resolving the plot. The methodology may be imprecise, and bonus points apply if "chosen one" is actually used in the work. The key here is these characters are held in esteem for their expected potential, occasionally determined by past accomplishments. Always be wary about what the characters have been chosen for. If their job description involves "defeating the darkness" and involves long years of danger and struggle, chances are good that they've been made The Hero. If, on the other hand, their job description involves getting pampered by half-naked temple virgins, then chances are very good that they've been chosen to be a sacrifice instead!</t>
  </si>
  <si>
    <t>The Chosen Zero</t>
  </si>
  <si>
    <t>... oh, no. The Chosen One's a complete moron. Or The Klutz. Or a greedy Jerkass. Or a coward. Or he/she hates his/her job as chosen one. The phrase "Is this really the Chosen One?" or "Who chose him or her?" usually comes up once or twice. Also common: "We're doomed." As a result the inept/jerkish person has to be trained and hardened into a suitable warrior. By the time that's done, the trainer is convinced and, later, so is everyone else. Often played for comedic effect. Sometimes the chosen one beats the enemy purely because he is an idiot.</t>
  </si>
  <si>
    <t>Chronic Hero Syndrome</t>
  </si>
  <si>
    <t>Depraved Bisexual</t>
  </si>
  <si>
    <t xml:space="preserve">The typical Depraved Bisexual is bi because, well, why not? Their willingness to sleep with everyone they can is just one facet of their Ax Craziness—i.e. they don't consider certain relationships taboo, because they don't consider anything taboo. A slightly less pathological version of the trope depicts the Depraved Bisexual as "simply" supremely manipulative; recognizing the effectiveness of sex as a control mechanism, they resort to it at every opportunity—reasoning that successful seductions gain new thralls, while even unsuccessful ones tend to increase others' fear of you. </t>
  </si>
  <si>
    <t>Depraved Dwarf</t>
  </si>
  <si>
    <t xml:space="preserve">is a female Badass who is tough and kicks butt. Damsel in Distress? Not her. She proves that girls aren't only "not helpless", they are physically strong. She's featured in far more than the Designated Girl Fight. Expect regular appearances in actions scenes, facing dangerous foes and deadly obstacles, and expect her to win. The villainous version of the Action Girl. Likes dressing in black and keeping her nails particularly long and sharp, unless the story cares about practicality. Usually not The Vamp or the Femme Fatale, since she prefers to pummel The Hero to a bloody pulp instead of seducing him, but there are certainly exceptions. </t>
  </si>
  <si>
    <t>Faux Action Girl</t>
  </si>
  <si>
    <t>An Action Girl whose "action" aspect is more of an Informed Attribute than anything else. She's established from the very beginning as a powerful, capable heroine, but never gets to actually do anything heroic. She has a well-grounded reputation as a strong fighter in her field, but always fails miserably in the line of battle. Her talents and skills are well-known to fellow characters, but for some strange reason they're never. Her status only exists as an established reputation; she never acts like the modern heroine she's supposed to be. Sometimes, the only way she qualifies as anything more than the Damsel in Distress is if you Take Our Word for It.</t>
  </si>
  <si>
    <t>Lady of War</t>
  </si>
  <si>
    <t>A mix of Communism and Fascism is frequently used as "the government we don't like" in fiction. This in action when the heroes enter a Communist country and find that it's Putting on the Reich - or when soldiers in Fascist army call people Tovarisch. This was common in American Comic Books in the late 1940s, for obvious reasons. It is not common in any country with any direct experience with Communism, Fascism, or both. Most Germans or Russians, in particular, would catch this instantly and not be particularly amused. Another common variation, especially during Cold War - era Spy Fiction, is the use of East German spies as antagonists, allowing writers to combine the worst aspects of both national (and ideological) stereotypes.</t>
  </si>
  <si>
    <t>Complete Monster</t>
  </si>
  <si>
    <t>The Complete Monster is the most depraved of all characters; a villain utterly lacking in redeeming features. Trying to put a value on the evilness of a Complete Monster is like calculating the credit score of Bill Gates: it's a moot point. The character is a bad guy, full stop. The Complete Monster can be recognized by these signs: The character is truly heinous by the standards of the story. The character's terribleness is played seriously at all times, evoking fear, revulsion and hatred from the other characters in the story. They are completely devoid of altruistic qualities. They show no regret for their crimes. Characters calling out other characters for their crimes In-Universe is You Monster!</t>
  </si>
  <si>
    <t>The Computer Is Your Friend</t>
  </si>
  <si>
    <t>Life is tough for a wandering monster. Not only do you have to live in a dungeon with no new energy entering the ecosystem, but you're in constant danger of being killed by treasure hunters or perhaps other monsters. Can't be a fun existence. But wait! The adventurers are in an environment just as dangerous, and they live a lot longer! They get all those nifty healing potions and shiny swords and glamorous quests! Their goodness feels good! People respect them! They're at the top of the world! Well, to the thinking monster, a course of action suggests itself... a Monster Adventurer might also be a Horrifying Hero depending on how monstrous they are. The civilian version is a Friendly Neighborhood Vampire.</t>
  </si>
  <si>
    <t>Mr. Vice Guy</t>
  </si>
  <si>
    <t>An ultimately heroic or good character nonetheless associated with an obvious vice. Mr Vice Guy avoids being an Unsympathetic Comedy Protagonist or Villain Protagonist in that while they have obvious greed, lust, pride, wrath, etc. it never completely outweighs their good qualities or sense of right. In some instances it weighs equally, and they feel justified making minor exploitations of their co-stars. An easy way to create an Arch-Enemy for this character is to make an Evil Counterpart that embodies the exact same vice, but doesn't have the morals that Mr Vice Guy has to keep it in check. Beware! If he ever has to get over his addiction or make a Face–Heel Turn, then it's "No more Mr Vice Guy..!"</t>
  </si>
  <si>
    <t>Naïve Everygirl</t>
  </si>
  <si>
    <t>A romantic, innocent character, almost always a preteen or teenage girl, who is essentially a fairy-tale heroine in the present (or in the science-fiction future). She is naïve, ignorant and insecure (especially about her body). She will be the target of every bully in the world, especially the Alpha Bitch. All she has going for her is her pure heart, which will save her — she never gives up, no matter what, and will eventually get the better of her tormentors. The Naïve Everygirl is not a saint, however. She's bad at showing gratitude, which tends to drive her friends away when she needs them. But eventually she will reconcile with the people who helped her, after wondering how she could be so blind.</t>
  </si>
  <si>
    <t>Nature Hero</t>
  </si>
  <si>
    <t>A hero who lives largely in isolation from human civilization in the wild. They have an uncanny affinity with the local wildlife and can communicate with them easily and have them listen to their requests. This kind of hero spends time helping visitors survive the region and protecting the region and its wildlife from those who would exploit or destroy it. Quite likely to have been Raised by Wolves. Tends to have No Social Skills or become a Socially-Awkward Hero if they leave the wilds. Could be either male or female. Sometimes this hero isn't quite as friendly as some others, and openly admits that most people get on his nerves. Often has Wild Hair, and either dresses in furs or Garden Garments.</t>
  </si>
  <si>
    <t>Nazi Hunter</t>
  </si>
  <si>
    <t xml:space="preserve">You ever watch a show with a Conflict that suddenly gets derailed by a relatively minor or previously unseen character who suddenly becomes the Big Bad and derails the conflict you were previously enjoying? That new villain is the Conflict Killer. They come in and replace the existing plot with a completely new conflict, often by causing the hero and previous villain to put aside their differences and face the new threat, earning a new respect for each other and frequently never getting back to the conflict we were watching in the first place. This isn't necessarily negative, however, as sometimes a conflict killer is a Magnificent Bastard who takes the work to another level. </t>
  </si>
  <si>
    <t>Contagious A.I.</t>
  </si>
  <si>
    <t xml:space="preserve">This kind of Computer Virus is literally The Virus - it's sentient, malevolent, and e-mailing itself into your inbox to possess your PC and take over the world. Don't think your antivirus program will get rid of it - it'll just Body Surf into your iPod, or the Magic Floppy Disk in your desk drawer (using WiFi, of course). This stretches disbelief a tad, and not just because of hardware and software limitations. But still.
</t>
  </si>
  <si>
    <t>Corporate Samurai</t>
  </si>
  <si>
    <t xml:space="preserve">A Corporate Samurai has talents that are in high demand by one or more of the following: Mega Corps, The Syndicate, The Cartel, Law Enforcement, Inc., warlords, other power brokers or royalty. The Corporate Samurai will associate and interact at the executive level and works for or possibly as a Corrupt Corporate Executive. Often, the Corporate Samurai will be The Dragon, or The Brute if part of the Five-Bad Band. Corporate Samurai are similar to Street Samurai. The biggest difference is that the Corporate Samurai are not Ronin, due to the fact that they are retained by or work for a corporation, or on contract in the Private Sector. Like Street Samurai, expect Corporate Samurai to be well-versed in espionage, technology and gadgetry. </t>
  </si>
  <si>
    <t>Corrupt Bureaucrat</t>
  </si>
  <si>
    <t>A character who is, due to their race or ethnicity, a member of a barbaric or savage tribe (or a group simply perceived as such by others), and because of it portrayed as nobler or of higher moral fibre than the norm. (Often regarded as living the Good Old Ways). In American works, the savages in question are quite often American Indians. In European works, native African people tend to be more common. Rare nowadays, except as a Sci-Fi alien- though it has made something of a comeback with the idea of Magical Native American people being more in tune with nature than the greedy white people.</t>
  </si>
  <si>
    <t>Outside Context Hero</t>
  </si>
  <si>
    <t xml:space="preserve">The Outside Context Hero is when a hero is something that nobody has ever encountered before. They come from a different genre and none of the antagonists have any context to understand them. They may be a mysterious foreigner from another town or a continent away, with skills, technology, or mystic powers that no one has ever heard of before, much less imagined. Or they may be a Time Traveler from the future... or the past, a visitor or orphan from a parallel universe, outer space, or even stranger places. The hero can also be a result of casting a Summon Everyman Hero (or Summon Bigger Fish if that doesn't Go Horribly Wrong) or an ordinary person granted special abilities from the new environment. </t>
  </si>
  <si>
    <t>The Paragon</t>
  </si>
  <si>
    <t xml:space="preserve">This character, simply put, loves everyone. Loves them with a deep, spiritual love that means they will shake heaven and earth, destroy gods and planets, bring nations to their knees, etc. for the person they just met yesterday. They will believe the best of everyone, and constantly give someone a second chance (though they will defeat the Big Bad). They repay cruelty with kindness and anger with calm. They are the ones who will suffer for the sins of their loved ones. Most people think they're insane, but somehow they pull it off. Even Mary Sue and Marty Stu are impressed. The Empathic Weapon trusts them completely, as does every animal they meet. Their every step causes flowers to bloom. </t>
  </si>
  <si>
    <t>Amnesiac Hero</t>
  </si>
  <si>
    <t>Anti-Antichrist</t>
  </si>
  <si>
    <t>Some believe in putting the Rules ahead of everything else — they will hold those above them to it as surely as they will those below, without regard to authority (unless said rules favour authority, of course), but will follow the rules to the letter. In contrast to those who hold to Authority First and Foremost, this character follows the content, not the context — they believe in these rules, with a passion, and will pretty much equate them with moral truth. In other words, they see themselves as Lawful Good, but fail to qualify because they or the rules they follow are not quite moral enough. More extreme cases might fall under Blue and Orange Morality, and they might run the risk of being bigots towards other cultures and codes of law. Essentially, this is those who do not justify the Law with arguments about there not being anything better, but those that argue that these Laws are the better, and may resist even legal attempts to change them. They are also the most likely to hold their superiors to account for failing to follow the rules, whether for heroic reasons or villainous ones. May or not may be Lawful Stupid.</t>
  </si>
  <si>
    <t>She's got it all: brains, good looks, perfect hair, and a body most people would kill for. This genetic good fortune comes with social perks—our heroine is on the cheerleading squad and dating a jock. She avoids the nerds and outcasts, as she can't afford to lose credibility in her peers' eyes rather than because she's a bully. Usually emphasized by making her best friend the Alpha Bitch. But something happens. Her family loses its fortune, she's The Chosen One, gets gets superpowers, etc... Whatever reason, the thing that makes her a hero also makes her an outcast. Now she sits with a rag-tag bunch of fellow "losers". At first she regrets this, but becomes a better person, the geeks get a cool friend and all of them save the world together.</t>
  </si>
  <si>
    <t>Farm Boy</t>
  </si>
  <si>
    <t>A staple of fantasy adventures. Farmy McFarmboy is just an ordinary, humble young farmboy/hunter/etc. living and working in a simple, tranquil, pastoral land until destiny (and his Obi-Wan) comes knocking, normally knocking down his house or town in the process. Farmy is typically very whiny and resistant to the idea of being the Chosen One but eventually accepts the idea. Generally, he's the son of somebody important — either the Big Bad or The Dragon — or else from an ancient line of wizards or kings and is either A) raised by an aunt or uncle or B) their parent has fled their old life of adventure. To make things safer, any such heritage will be spoiler marked, no matter how obvious.</t>
  </si>
  <si>
    <t>The Fettered</t>
  </si>
  <si>
    <t>can be vaguely described as a true hedonist — they are interested in fulfilling their desires, and in pursuing their own interests. They have little to no respect for law and order, at best accepting it as a necessary evil that furthers these ends, at worst to the point they are prepared to commit acts that are immoral or outright criminal, avoiding a Neutral or Chaotic Evil alignment due to simply not being ruthless or malevolent enough. They are not evil because their desires are not especially evil (or they have too much of a conscience), but neither are they altruistic enough to be considered good, and they may hold both either in disdain or with indifference, feeling that to each their own, though most know better than to hang out with especially wicked types. At best, they are kind to friends, family or strangers if only because they find such behaviour personally satisfying; at worst, they are Jerkasses who don't give a damn about anyone but themselves, and are indifferent or blind to the rights of others.</t>
  </si>
  <si>
    <t xml:space="preserve">He's big, muscular and angry looking. He might even be an actual monster. People are often fearful of him. But he's got a heart of gold. He loves children and puppies, and frequently abhors unnecessary violence. He probably has a few unexpected hobbies. He's the Gentle Giant. However, when push comes to shove, he's great to have on your side in battle. This is a subversion of common sense that has become an archetype in its own right. We are all used to thinking of big people and giant creatures as frightening and mean. Starting back as far as Frankenstein's Monster or earlier, the seven-foot shambling hulk of a man is almost always gentle inside, and misunderstood by society at large. </t>
  </si>
  <si>
    <t>Good All Along</t>
  </si>
  <si>
    <t xml:space="preserve">A character that is thought to be one of the bad guys turns out to have always been on the side of good. The Hero has had a rough encounter with the Big Bad's mooks. It looks like our hero's done for, but wait! Why is The Dragon suddenly saving the hero? Did he just kick the villain away from pressing the button that'll allow him to Take Over the World? Wasn't he helping the villain out? Wasn't he a bad guy? Well, apparently not. It turns out, this guy was a good guy the whole time. We just didn't know it. This trope occurs whenever a character seems to be a bad guy, but is later revealed to have been secretly good the entire time, but for whatever reason, the audience was unaware of this fact. </t>
  </si>
  <si>
    <t>Good Is Not Nice</t>
  </si>
  <si>
    <t>This is where the goal of the Big Bad is nothing less than the deliberate creation of a Dystopia, a land, planet, universe or multiverse of perpetual misery and suffering, or some other form of evil. The result can be a Crapsack World, Villain World, Hell on Earth, or some combination thereof. The villains out to achieve this usually have flown well beyond the Moral Event Horizon long ago. Justified for villains Made of Evil, like The First in the Buffyverse, as they actually feed on the world's malice and misery. Most demon lords, eldritch abominations, gods of evil, evil cosmic entities, and villains defined by doing evil only for the sake of evil itself will probably pursue this goal, come to think of it.</t>
  </si>
  <si>
    <t>Egomaniac Hunter</t>
  </si>
  <si>
    <t>is someone who rebels for the sake of rebelling, someone who is counter-culture just for the sake of it. As such, their beliefs tend to be shallow and they may find themselves in over their head, or be duped into The Man Is Sticking It to the Man. This sort tends to believe Cool People Rebel Against Authority, which conversely often makes them vulnerable to the influence of powerful personalities or particular fads that they believe no-one else is following. In effect, they have an issue or grudge against a particular authority practice or figure, or were simply aimless and adrift in their own lives, and use Chaotic Neutral as a cover to vent their frustrations or give themselves some direction. At best, this can be harmless or even lead to some beneficial Character Development, but at worst the character can fall under the sway of dangerous and evil people and perhaps become one themselves.</t>
  </si>
  <si>
    <t xml:space="preserve">Affably Evil is when a villain is polite, friendly and genuinely kind, even while plotting evil. Good Is Not Nice is the inverse of that: a character who is morally slanted toward the good side but is rude, unfriendly, and mean. He never kills anyone if he can help it, nor will he allow people to come to any sort of harm by ignoring them. He's always willing to go out of his way to save the town and complete strangers. When the call comes, he will answer it, usually with very little protest. He will often help people in need with little promise of reward. In almost every way, he acts like an Ideal Hero. Except that he's asocial and sometimes downright abusive toward most people he meets. </t>
  </si>
  <si>
    <t>Good Is Not Soft</t>
  </si>
  <si>
    <t>Do not mistake kindness for weakness. The character isn't an Anti-Hero, Vigilante Man or even portrayed as Good Is Not Nice. He's a genuinely friendly, sociable, caring person, always looking out for his friends and family and trying to do the right thing. Such a character would have to be compassionate to his enemies, right? Actually, no. Unlike the Good Is Not Nice character, someone who falls under this trope actually is a nice person. It's just that this niceness doesn't extend to giving free passes to the truly vile and horrific among their enemies. They are the reason why the villain should Beware the Nice Ones, especially since they aren't gonna wait to be angered or snap before the inevitable beatdown/killing begins.</t>
  </si>
  <si>
    <t>The Good King</t>
  </si>
  <si>
    <t>This guy just loves to hunt. He doesn't do it for food, or because his prey is a danger to mankind, not even because It's Personal. He will hunt anything that tickles his fancy and he does it for the thrill and the glory. He is an adventurer and egomaniac. He doesn't shoot ducks over a pond; his prey has to live far, far away in a most dangerous and uncomfortable location and be hard to find, impressive looking, and immensely powerful. Great cats, large sea creatures, elephants, and crocodiles, as well as birds of prey come to mind. If the author is more fantastically inclined, he can let the Egomaniac Hunter go after dragons, phoenixes, unicorns, you name it. Sometimes, the Egomaniac Hunter even goes after Funny Animals.</t>
  </si>
  <si>
    <t>Eldritch Abomination</t>
  </si>
  <si>
    <t>The Alien. The Other. The Inconceivable. This a type of creature defined by its disregard for the natural laws of the universe as we understand them. They are grotesque mockeries of reality beyond comprehension whose disturbing otherness cannot be encompassed in any mortal tongue. Humans suffer Brown Note or Go Mad from the Revelation effects just from witnessing their Alien Geometries. Reality itself warps around them. Any rules that they do follow are beyond our understanding, as are what motives they might have for any of their actions. See Lovecraft's Cosmic Horror Story genre, they exist outside reality as we conceive it, most also come from somewhere beyond the stars or before the dawn of time or outside our universe.</t>
  </si>
  <si>
    <t>The Emperor</t>
  </si>
  <si>
    <t>The ruler of an empire note, usually but not always The Empire. If a ruler is known as The Emperor, it's almost a sure sign that he's an Evil Overlord. Kings, Lords, and Presidents are as likely to be good as they are to be bad, but somehow The Emperor is almost always the story's heavy. This is probably for the same reasons as Good Republic, Evil Empire. The Emperor is often distinct from the Evil Overlord in that he's much more likely to be the ruler of the world, or at least the ruler of the largest and most influential country in it, instead of simply being a Sauron cackling it up over in Mordor. You can often expect The Emperor to be the Big Bad. Frequently invoke Authority Equals Asskicking, which often makes them the most dangerous man around.</t>
  </si>
  <si>
    <t>Embodiment of Vice</t>
  </si>
  <si>
    <t>He loves that time/place. A lot. Enough, indeed, that he will do his very best to recreate it. Whether the society around him wants it recreated or not. Usually it doesn't, if only because, if it did, it would recreate said times itself. Sometimes, this guy will also be fixated on some other place, as well, and will try to recreate it on the world around him (so that, say, instead of going to Italy and trying to recreate the Roman times, they will try to recreate the Roman times in New York). The Evil Reactionary will usually think of himself as a good guy who's trying to prevent the decay of society. In reality, he's trying to bring back the past through any means possible in order to ensure that he never has to set foot outside of his narrow comfort zone ever again.</t>
  </si>
  <si>
    <t>Evil Sorcerer</t>
  </si>
  <si>
    <t>The Evil Sorcerer is the living (or occasionally undead) proof of the maxim that power corrupts and that absolute power corrupts absolutely. He, or sometimes she, is the mage who has delved too deeply into Things Man Was Not Meant to Know and mastered The Dark Arts. He has achieved great power, but at the expense of his soul. He deals in Black Magic and might well have made a Deal with the Devil. Evil Sorcerers are very dangerous foes, as they are creative as well as clever. From them, one can expect anything; hordes of demonic (Or Undead) Mooks as the bluntest tool, More Than Mind Control as the subtlest one, and anything between those two and beyond. He will probably be a Sorcerous Overlord, dwelling in an Evil Tower of Ominousness.</t>
  </si>
  <si>
    <t>Evil Teacher</t>
  </si>
  <si>
    <t xml:space="preserve">Bob is on a noble crusade. He talks big and believes his own hype. In his mind, he is a great and noble hero. However, to everyone else (except maybe a loyal Sidekick or newbie) Bob is a buffoon with a head full of ideas about how heroing should be but no real experience. This character is a Knight in Shining Armor or Knight Templar whose ineptitude and lack of common sense makes him more of a nuisance rather than a real threat. Which is probably good, given his fanatical mindset. Possessing extremely poor judgment, Lord Error-Prone can often be seen rushing to attack opponents he has no chance of defeating (all of them), oppressing minorities/static objects and punishing hardened criminal scum such as jaywalkers and litterers. </t>
  </si>
  <si>
    <t>Lovable Alpha Bitch</t>
  </si>
  <si>
    <t xml:space="preserve">characters are indifferent to Order Versus Chaos, and their only interest is in realizing their evil wishes. Characters are amoral and commit evil for self-serving, but not necessarily malicious purposes. They tend to be in it for money and power but (generally) eschew motives like revenge or sadism, viewing them as barbaric or simply unprofessional, if they regard them at all; that does not mean they'll always, or ever, stop their bosses, partners or lackeys from indulging in such behavior, though, and they are usually prepared to Kick the Dog or perform Cold-Blooded Torture as a means to an end. Perhaps they are a Punch Clock Villain, or maybe they believe there is Better Living Through Evil, or perhaps they are Blessed with Suck and their talents happen to lend themselves to evil (like, say, a talent for professional hits). Essentially, this is anyone who would be a True Neutral if not for the lack of conscience or empathy, or their practice of putting either aside to further their own ends. A type 1 will either not understand the difference between right and wrong, or understand but choose wrong anyway, perhaps justifying it with Necessarily Evil, or perhaps simply not viewing the whole Good and Evil thing to be of any special importance in the first place. </t>
  </si>
  <si>
    <t>Sometimes an Anti-Hero, others an Anti-Villain, or even Just a Villain, Byronic heroes are charismatic characters with strong passions and ideals, but who are nonetheless deeply flawed individuals who may act in ways which are socially reprehensible because he's definitely contrary to his mainstream society. A byronic hero is on his own side and has his own set of beliefs which he will not bow nor change for anyone. A Byronic hero is a character whose internal conflicts are heavily romanticized and who himself ponders and wrestles with his struggles and beliefs. Some are portrayed with a suggestion of dark crimes or tragedies in their past.</t>
  </si>
  <si>
    <t>Classical Anti-Hero</t>
  </si>
  <si>
    <t>Occasionally, you get a hero with such personal magnetism that he is capable of persuading others, usually the Badass Bystander, to join him in his quest. Of course, the new companion has no qualms about killing for, or even dying for, the hero, despite having known him only briefly and facing many people who want him dead. This is a staple of fiction that may well be Older Than They Think. Many epics and legends chronicle the process by which a hero gathers a band of motley friends and allies of dubious background but doubtless courage and nobility. Even if the hero has no special quality compared to his subordinates, this is often his implied "power", Heart.</t>
  </si>
  <si>
    <t xml:space="preserve">Completing a triangle with the Action Hero and the Science Hero, the Guile Hero is a hero who operates playing politics and manipulating the bad guys. The Guile Hero trades swords and guns (or science and tech) for charm, wit, political &amp;/or financial acumen, and an in-depth knowledge of human nature. Often, a Guile Hero will manipulate the other good guys and a bunch of innocent bystanders as part of his scheme to bring down the Big Bad, though he'll take care to ensure the other characters aren't truly harmed in the process. The Guile Hero is likely to be a politician or a businessman, and engage in Battles of Wits. If he has superpowers, then he's likely to think that Heart Is an Awesome Power. A good analog to the Manipulative Bastard. </t>
  </si>
  <si>
    <t>The Gunslinger</t>
  </si>
  <si>
    <t>are immoral and deliberately evil. Egotistical, selfish, malevolent and sadistic, they recognize the difference between right and wrong (at least superficially) and wilfully and gleefully choose wrong. But this does not make them Chaotic Evil, since they get the same amusement from using orderly or chaotic techniques. They are likely to do bad things just For the Evulz. Some are made of Jerk Justifications and try to justify their actions with insincere What Is Evil? or Above Good and Evil arguments; many others are Card Carrying Villains who revel being the bad guy and will boast about all the horrible things they have done or plan to do. Characters are indifferent to Order Versus Chaos, and their only interest is in realizing their evil wishes. They will use whatever means will help in realizing their evil wishes, whether that means tearing down a code of laws, following a code of laws, creating an orderly society, causing the breakdown of justice, or staying away from society altogether. Their only goal is to realize their evil wishes, full stop.</t>
  </si>
  <si>
    <t>A Pragmatic Hero lacks the "moral cleanliness" of an Ideal Hero. When fighting evil, they often commit acts that might seem more characteristic of a villain than a hero. However, Pragmatic Heroes have morally good intentions and often hold themselves to strict moral standards—it's just that those standards aren't always what others might expect from a hero. This type of hero tends to be much more concerned with whatever heroic business the plotline has assigned them than the niceties of proper heroic etiquette. However, with the exception of unintentional mistakes, they will rarely if ever commit a villainous deed that doesn't further the cause of good in a way.</t>
  </si>
  <si>
    <t>Sociopathic Hero</t>
  </si>
  <si>
    <t xml:space="preserve">Most people take an understandably dim view of abandoning a military post. Even works that disapprove of warfare on general principles usually won't approve, especially if it took place "in the heat" of battle, (thus leaving more loyal soldiers hanging). So those who say Screw This, I'm Outta Here! to a legitimate group tend to be bad people. The problem is often not just their dishonorable abandonment. The real problem is their now-desperate situation. Desertion is usually punishable by death, so these people have no more incentive to refrain from other capital offenses, like murder, and every reason to engage in them if they think you'll turn them in. They tend to steal what they need from the surrounding countryside. </t>
  </si>
  <si>
    <t>Dark Action Girl</t>
  </si>
  <si>
    <t xml:space="preserve">Those stupid boys and their ridiculous little games. What's a girl to do? Well, if you're this girl, most likely beat them up. The villainous version of the Action Girl. Likes dressing in black and keeping her nails particularly long and sharp, unless the story cares about practicality. A popular combination with The Baroness, but usually not The Vamp or the Femme Fatale, since she prefers to pummel The Hero to a bloody pulp instead of seducing him, but there are certainly exceptions. Can this wild woman be tamed? Go on, keep thinking that way. We'll see how long you live. Hang on, let me get my stopwatch. Typically, the DAG still falls prey to that old saw about women being wiser than men, and is more likely to lock horns with males in her camp. </t>
  </si>
  <si>
    <t>Dark Chick</t>
  </si>
  <si>
    <t>They're not the Big Bad; they're too small time for that. But they're not working for another villain, either, so they're not really Mooks. These are Villains whose duty is to show up for a single scene, maybe two if they're lucky, and cause some minor trouble before the heroes kick them into next week and move on to the real plot. Why bother including such a meaningless bad guy? It could be the story was running a little light on its action quotient and needed an excuse for some mindless violence. Maybe the writers wanted to create an Establishing Character Moment for a hero we don't know very well yet. Or maybe, while the Bit Part Bad Guys themselves aren't important, something that happens during the fight with them is.</t>
  </si>
  <si>
    <t>Bitch in Sheep's Clothing</t>
  </si>
  <si>
    <t xml:space="preserve">You meet someone you think is a really Nice Guy/Girl, or perhaps you meet a favorite celebrity for the first time, thinking that they'll be just as warm-hearted and cool as they are on camera. However, something happens to show their true colors, revealing an immature brat, total Jerkass, or even outright villain. Congratulations. You've just met the Bitch in Sheep's Clothing — the polar opposite of a Jerkass Façade. The Wounded Gazelle Gambit is a favorite tactic of this sort of antagonist, and if they are genuinely evil, expect them to be a Villain with Good Publicity.
It's also worth mentioning that this trope isn't exclusive to female characters. The title is a play on "A Wolf in Sheep's Clothing," and can apply to any gender. </t>
  </si>
  <si>
    <t>Black Knight</t>
  </si>
  <si>
    <t>There's a kid, usually a preteen, who thinks something suspicious is going on. Those men talking in low voices, that guy who keeps sneaking away... what are they up to? Enter the Snooping Little Kid. The Snooping Little Kid will hide where the bad guys are and try to listen in on their conversations, usually picking up just enough information to prove that something sinister is going on, even if the kid doesn't know exactly what. That often is what kickstarts the plot, or at least advances it into high gear. Sometimes the Snooping Little Kid is spotted, or manages to make a noise that draws the attention of the bad guys. In that case, the kid will either make a narrow escape, or end up being captured and Bound and Gagged.</t>
  </si>
  <si>
    <t>Socially-Awkward Hero</t>
  </si>
  <si>
    <t>A Socially Awkward Hero is a heroic character who shows tremendous courage in the face of life-threatening danger... but becomes overwhelmed with knees-knocking fear in ordinary social situations. For such a character, confronting a legion of sociopaths and a chainsaw-wielding maniac is far preferable to meeting his girlfriend's family or making idle chitchat at a cocktail party. Extremely common in shows for the kid and teen audiences, since viewers of that age often feel socially awkward themselves. This is to some extent Truth in Television; studies have shown that social situations can be stressful in the extreme, and that people can prefer death to public embarrassment; but some examples of this seem to be parodies of this concept nonetheless.</t>
  </si>
  <si>
    <t>Spanner in the Works</t>
  </si>
  <si>
    <t>A young girl's greatest fear isn't monsters. It isn't evil. It isn't even death. No, her greatest fear overshadows all. Her greatest fear is to be alone. The Dark Magical Girl is this fear personified, molded into a dark parody of the Magical Girl. Where the Magical Girl is a force for good and light, the Dark Magical Girl's virtues have all been twisted to serve evil. Normal Magical Girls have a good relationship with their family members, they make friends at school—they may be a little dim, but that's okay, and this all translates into the magical ability to defend what they love from external threats. A Dark Magical Girl doesn't have that. For her, parents are absent at best and abusive at worst, and though she's smart, she can't understand why.</t>
  </si>
  <si>
    <t>Dark Messiah</t>
  </si>
  <si>
    <t xml:space="preserve">It's a Crapsack World. There are heroes, but they cause more than a few ripples of good in a sea of Black and Gray Morality. Out of this ambiguity comes a "savior", someone who brings hope to the downtrodden and preaches a utopian vision of peace and prosperity for all. However, he isn't afraid to fight fire with fire. In a world where moral absolutes are impossible to find, he will use underhanded tactics, preemptive strikes, and otherwise act like Genghis Khan's patron saint in his quest to bring about that "perfect" world. No, he's not The Antichrist, but a character with delusions of (or actual feats to back up) being a Messianic Archetype. But he's graduated from the school of Utopia Justifies the Means. </t>
  </si>
  <si>
    <t>Dark Mistress</t>
  </si>
  <si>
    <t xml:space="preserve">The Resistance is in peril. The forces of evil are knocking on their gate. They have no choice, they must use the Dangerous Forbidden Technique to summon a hero from another world to assist them. And they get Bob Smith, from Normal, Arizona! An average kid who just happens to be what they need for the job. The summoners may be unimpressed, or be totally blind that this guy is going to need a lot of Training from Hell to be useful. Since he IS The Chosen One, he will save the day in the end and either choose to stay in the new fantastic world or go home and be normal again at the end of his adventure. A typical set up for Trapped in Another World stories. </t>
  </si>
  <si>
    <t>Superhero</t>
  </si>
  <si>
    <t xml:space="preserve">Usually (unless he's Not Wearing Tights) he is a costumed do-gooder with a colourful outfit (which likely sports a Chest Insignia), a Secret Identity and often unusual and useful superpowers or equipment. Sometimes he's a loner trying to deal with the hand that fate dealt him. Usually his reason for existence is to defeat his nemesis or arch-enemy the Supervillain. In a broader sense, superheroes can be considered old as the superhuman heroes of ancient mythology, with Gilgamesh being the Ur-Example. Other examples include Hercules, Perseus, Krishna, Hanuman, and Sun Wukong (a.k.a. Son Goku). In classical times, that's what being a "hero" meant; it was a statement on a demigod's power, not necessarily their actions. </t>
  </si>
  <si>
    <t>Super Zeroes</t>
  </si>
  <si>
    <t>threshold between 1st half and 2nd half; can be false peak or false collapse; stakes are raised; fun and games over</t>
  </si>
  <si>
    <t>Bad guys regroup  and send heavy artillery ; hero's team begins to unravel</t>
  </si>
  <si>
    <t>opposite of midpoint (peak/collapse); whiff of death - old way of thinking dies/give up moment/runaway moment; false defeat; no hope</t>
  </si>
  <si>
    <t>darkest point; MC has lost everything</t>
  </si>
  <si>
    <t>A story and B story combine and reveal solution</t>
  </si>
  <si>
    <t>Wrap-up; dispatch all bad guys in ascending order, working way up to the boss</t>
  </si>
  <si>
    <t>opposite of opening image; show how much change has occurred</t>
  </si>
  <si>
    <t xml:space="preserve">The powerhouse of the Five-Man Band. They are usually unflinchingly loyal, and often they are the largest member of The Team and more effective in combat than anyone else. (Sometimes combined.) They will often be the point man that holds off the mooks while the others challenge the Big Bad. Against stronger enemies they might end up suffering The Worf Effect; getting trounced to set up the villain as a credible threat. Usually what holds them back from leadership is being Dumb Muscle, they know how to knock heads together but don't do much in the way of strategy; however, like their Evil Counterpart in the Five-Bad Band (which is The Brute), they may still exercise authority over the support team. </t>
  </si>
  <si>
    <t>Broken Hero</t>
  </si>
  <si>
    <t>A hero who is a dropout, result of a failed experiment (in Sci-Fi), or maybe just abandoned/abused as a child. Nonetheless, this character is amazingly cheerful and optimistic, and nice to even the people who don't appreciate them. May be introduced as a Big Eater, a ditz, or some other harmless personality. They may even make some ostensibly humorous jabs at themself. Their Back Story is usually learned in flashbacks sometime later in a show, sometimes without warning. This can shock the other characters, especially The Rival Anti-Hero, and earns them respect.</t>
  </si>
  <si>
    <t>The Cape</t>
  </si>
  <si>
    <t>Generally associated with older protagonists and often invokes elements of the Messianic Archetype. Has now become nigh-synonymous with the "classic" Super Hero. Capes don't need to actually wear capes, although a distinct outfit and some kind of special ability is part of the image. The most important feature is these heroes adhere to a strict code of honor and sense of authority; can be notoriously inflexible and perceive things in black and white, and even be painfully straightforward and selfless. They often downplay their own heroism and will act heroically even when no one will know. They almost universally Shalt Not Kill. Capes usually have secret identities, but make public appearances in costume and try to keep a good public image.</t>
  </si>
  <si>
    <t>The Captain</t>
  </si>
  <si>
    <t>Epi</t>
  </si>
  <si>
    <t>The "feminine", "spiritual", and "heart", aspect of the Five-Man Band... generally the only woman. It's the people she gathers  at her side who'll do a lot of the heavy lifting. She'll encourage loyalty, teamwork, give them the courage/hope to unlock their true potential, be a Token Good Teammate that keeps her friends from Jumping Off the Slippery Slope. She's usually a Nice Girl, but her demeanor can go anywhere from shy and demure, to brave and adventurous. Her role will often be The Heart, the social influence of the group. Sometimes she's Team Mom, taking care of the smaller details, both within the group and the world outside. She looks after innocents, mediates arguments, and slaps sanity on The Lancer before he goes too dark.</t>
  </si>
  <si>
    <t>The Chosen One</t>
  </si>
  <si>
    <t>places more emphasis on Chaotic than Evil, believing that their own freedom is the most important thing. They're far from being a noble person (they're still Evil after all), but they value the ability to commit acts of evil over actually committing them. As a result, this type of character can actually side with the forces of Good in the fight for freedom. They are often The Friend Nobody Likes or the Token Evil Teammate. Never turn your back on them; if they feel like their freedom is being infringed they'll go wild just to prove you can't control them. Given a lot of patience, a crapload of love, a sprinkling of luck, and a great big stick, a Type 1 may gradually reform into Chaotic Neutral or even Chaotic Good, but don't hold your breath. They believe that their own evil impulses are their best guides, and that tying themselves to any given code of conduct would be limiting their own ability to realize their depraved wishes. They do not get along with anyone who tries to instill any kind of order over the Chaotic Evil character, believing these people to be restricting their freedom; Chaotic Evil characters often focus very strongly on their own individual rights and freedoms, and will strongly resist any form of oppression of themselves.</t>
  </si>
  <si>
    <t>Cont - Debate</t>
  </si>
  <si>
    <t>PAGE (MINUTE) COUNT</t>
  </si>
  <si>
    <t>GENRE</t>
  </si>
  <si>
    <t>Ingredients: A very clear and defined prize that’s hard to achieve. A “road” (the journey of discovery). An internal growth (self-discovery and change). Action (the incidents on the way affecting the hero’s change and the plot).</t>
  </si>
  <si>
    <t>Ingredients: An underdog (put-upon Cinderella). A wish fulfilment (or, on the flip side – the curse of wishing). Action (running amok ending back on square one but with a good moral).</t>
  </si>
  <si>
    <t>Ingredients: An ordinary guy. Extraordinary (read life-or-death) circumstances. Action (conquering issues inside and handling the problem, with urgency).</t>
  </si>
  <si>
    <t>Ingredients: Relatable pain and torment caused by life events (divorce, mid-life, adolescence, etc) Action (avoiding pain and chasing the wrong but very challenging goal). And “That’s Life” moment, surrendering to forces stronger than ourselves.</t>
  </si>
  <si>
    <t>Ingredients: A key relationship. A threat to this relationship leading to good-bye-and-good-riddance moment. Action (getting on/ getting together).</t>
  </si>
  <si>
    <t>Ingredients: Unseen evildoers. Motives for committing the crime. Action (investigating the motives that ends up discovering something dark and unattractive about us humans).</t>
  </si>
  <si>
    <t>Ingredients: The “Fool”, an underdog. The establishment. Action (setting the “fool” against more powerful “establishment” guy and seeing the fool eventually winning in life).</t>
  </si>
  <si>
    <t>Ingredients: A group (an “institution”) with its own rules and norms. A breakout character. Action (exploring the group mentality and rewards/threats associated with becoming a member in it, and ultimately deciding to join or not).</t>
  </si>
  <si>
    <t>Ingredients: Extraordinary person (the “special one”). Ordinary world. A nemesis or problem that is much bigger than the hero. Action (superhero pushed to the limits and over matched until the very end of the story).</t>
  </si>
  <si>
    <t>Genre</t>
  </si>
  <si>
    <t>Ingredient 1</t>
  </si>
  <si>
    <t>Ingredient 2</t>
  </si>
  <si>
    <t>characters don't constantly break the law, but they cannot see much value in laws (or, for weaker-CCEs, do not see the value in laws that do not function solely to their depraved objectives). They are very much feral in nature. They typically have an above average degree of intelligence, but luckily for everyone else they tend to be more about freedom than evil. They believe that you're either a predator or prey for another predator, so to them the only thing that matters is having the strength to take what you want. God help anyone who comes across a Type 3 and are viewed as prey, since to them weakness is unforgivable. Similar to Type 2, a clever enough Big Bad will be able to manipulate this character to their own benefit, providing they completely dominate the Chaotic Evil character in both power and intelligence. Their guard must be kept up constantly though, as the moment the Type 3 sees an opportunity to take down the Big Bad they will take it.</t>
  </si>
  <si>
    <t xml:space="preserve">The Evil Genius is a standard character in the Five-Bad Band dynamic. They're usually rather high-ranked, commonly below The Dragon but above the Quirky Miniboss Squad. They are almost exclusively male. The Evil Genius is obviously intelligent, and is the one in charge of the Wave Motion Gun or shipping the nukes into the country or resurrecting the Lost Superweapon or what have you. This character is usually the one that will demonstrate to the Big Bad how to use a particular MacGuffin. They're usually a Mad Scientist, a military tactician, a specialist in a particular field (such as computers or electronics), or has ties to The Government (or a combination), so they're in the best position to deliver the goodies to the Evil Overlord. </t>
  </si>
  <si>
    <t>Evil Hero</t>
  </si>
  <si>
    <t>The Lady of War crossed with the Gentleman Adventurer. She doesn't just find excitement — she specifically seeks it out. She thinks nothing of beating up pirates off the coast of the Trucial States or outwitting remnant tribes of Mayincatec humanitarians. She is a high-class lady (though usually not a member of royalty), self sufficient, but not willing to get tied down in marriage (though she may find love in her travels, she will always choose adventure over love — not even defrosting will help). Sometimes, her Big Fancy House will contain mementos of past adventures. At home, she may be a Proper Lady, but as a rule crosses over into Spirited Young Lady; quite frankly, her activities would frighten her more domestic counterparts.</t>
  </si>
  <si>
    <t>The Lancer</t>
  </si>
  <si>
    <t xml:space="preserve">The Foil for a hero of the closely allied variety. In general, the Lancer will often form one half of a Red Oni, Blue Oni contrasting duo with the main character. While they may butt heads with The Leader they're usually Vitriolic Best Buds by the end of it all. Being The Hero's primary foil. Typically in some form of Red Oni, Blue Oni. His force of personality makes him a partner or Friendly Rival relative equal footing when paired up with The Leader, rather than a Sidekick who is more of a helpful assistant. Despite an often surly demeanor, when the chips are down Lancers are true as steel and will lay down their life for the cause. If the rest of the team turn their backs on The Hero, the Lancer may be the only one who sticks by their side. </t>
  </si>
  <si>
    <t>The Last DJ</t>
  </si>
  <si>
    <t>characters don't constantly break the law, but they cannot see much value in laws (or, for weaker-CCEs, do not see the value in laws that do not function solely to their depraved objectives). They believe that their own evil impulses are their best guides, and that tying themselves to any given code of conduct would be limiting their own ability to realize their depraved wishes. They do not get along with anyone who tries to instill any kind of order over the Chaotic Evil character, believing these people to be restricting their freedom; Chaotic Evil characters often focus very strongly on their own individual rights and freedoms, and will strongly resist any form of oppression of themselves. Type 5 is a Well-Intentioned Extremist who saw (or a Knight Templar who sees) himself as Chaotic Good (Just Like Robin Hood) but slowly passed over to the evil alignment, often without being consciously aware of it. You know what they say about slippery slopes...</t>
  </si>
  <si>
    <t>You might think, "How does that even make sense?", which is very reasonable. It does sound like an oxymoron? Everybody knows what a hero is, and everybody loves a hero. In fact, a hero, by definition, is a good guy, the one who saves the innocent from the forces of evil. Nothing an evil villain would do, right? Here's the thing. There are others that people almost instantly identify with heroism: police officers, soldiers, doctors, and the like, viewing them as the kind of humans that they would want their kids to grow up to be, so they can live successful and promising lives and still be seen as heroes. But... as we have seen before, that is not always the case. Sometimes, the bad guy comes in the form of a familiar friendly face, until they get a closer look.</t>
  </si>
  <si>
    <t>Evilutionary Biologist</t>
  </si>
  <si>
    <t>Simply put, to the Evilutionary Biologist, humanity is stuck in an evolutionary rut, and it's up to him to put us back on the proper path so we can continue to evolve. Why the Evilutionary Biologist believes this is necessary varies, as do his methods. Some Evilutionary Biologists simply believe that humanity has erred in its domination of the environment, and thus our very survival as a species is threatened unless they force us to continue evolving. Others see change and so-called improvement as goals in and of themselves, and resolve to use scientific advancement to cause them. Still others seek to create a new race of biologically superior transhumans or just the Ultimate Life Form with the power of science.</t>
  </si>
  <si>
    <t>Evil Knockoff</t>
  </si>
  <si>
    <t>Someone with this mindset believes that the context matters more than the content; the rules matter because they give order to society more than they matter themselves. They might go so far as to believe (possibly correctly) that their superiors have the right to interpret or define the rules as they see fit. Such characters believe in My Country / My Master, Right or Wrong, though the average example is someone who obeys any figure of authority (say, a policeman) without question, possibly even with admiration. In more extreme cases, this can lead to Just Following Orders, and whether or not they slip into Knight Templar or Lawful Evil territory is a question of whether said authority is evil and is getting them to commit atrocities — however, they still have moral lines they won't cross, and if their ethics are pushed too far, they will disobey, and are not above holding their superiors to account if they are found to be corrupt or incompetent. This is what separates them from Lawful Stupid.</t>
  </si>
  <si>
    <t>Martial Pacifist</t>
  </si>
  <si>
    <t>A martial artist that is peaceful, disciplined, kind, personable, and probably good with children. If there's an Old Master who isn't a total Jerkass, you can bet he follows the Path of Peace. A Martial Pacifist will often try to solve his problems with words first, and fists a distant second, typically resorting to violence only as a last resort. When that happens, he will mop the floor with anyone dumb enough to challenge him. Unlike his arrogant counterpart, he will not kill you unless he has no other choice, as killing usually goes against everything that he stands for. Almost universally being followers of good, martial pacifists tend to defend others who are in need of protection. He is more Bruce Lee than Sonny Chiba, and unlikely to be part of a Thug Dojo.</t>
  </si>
  <si>
    <t>Reckless Pacifist</t>
  </si>
  <si>
    <t>In the dead of night, an innocent's scream pierces through the darkness. The laughter of the wicked echoes through the streets, and with the click of a gun being cocked it seems that evil will take the life of yet another. But, all of a sudden, there is movement in the shadows. The alleys fill with smoke as the silhouette of a mysterious interloper rushes towards the would be murderer. In a moment, the tides turn, as swift and severe punishment is meted out to the unjust. Suddenly finding their life saved, the grateful citizen looks to find their savior, only to find merely a passing shadow, gone just as quick as it appeared.</t>
  </si>
  <si>
    <t>Creepy Good</t>
  </si>
  <si>
    <t>The good guys don't always have to be warm and cuddly, or even all that attractive for that matter. Sometimes, they're even downright scary. This trope mostly applies to Friendly Neighborhood Vampires, Noble Demons, Uncanny Valley Girls, etc. Nonhuman characters get this a lot, but it can also apply to full humans who unnerve allies and audience members with their methods or mannerisms. It can also follow a Heel–Face Turn, if the character switching to the side of good retains some moral ambiguity or monstrous traits. Psycho Sidekicks and good-guy (or at least harmless) versions of Stalker with a Crush can fall under this, as well.</t>
  </si>
  <si>
    <t>Crusading Lawyer</t>
  </si>
  <si>
    <t xml:space="preserve">When an Action Girl is confronted with motherhood, she usually has two choices. She could accept the baby and her "fate" to Stay in the Kitchen; or she can keep her Action Girl status by losing her baby through the wonders of a Magical Abortion, a Convenient Miscarriage or simply giving it up for adoption if it gets born. The Action Mom says bollocks to that and chooses to Take a Third Option as she keeps her role as savior of the day and the world while raising her children. She's a real Badass mother. Beware if you ever harm her children, for you will have an Action Girl invoking the Mama Bear at your heels. </t>
  </si>
  <si>
    <t>So, you've got The Atoner, he has done some bad things and regrets them. He works hard to be redeemed and you think he's going to get support, right? Wrong. There is a character, a very vindictive person who wants nothing better than to force the Atoner to wallow in his guilt. Perhaps The Atoner was once The Dragon, and his master wants him to feel that redemption is impossible. Perhaps it was someone who was hurt by The Atoner and doesn't want them to be redeemed, because what they did to them is something they cannot forgive. The former often overlaps with Evil Cannot Comprehend Good and the latter case usually overlaps with He Who Fights Monsters.</t>
  </si>
  <si>
    <t>Adorable Evil Minions</t>
  </si>
  <si>
    <t xml:space="preserve">The Big Bad has arrived, and he has with him, a teeming army of...tiny cuddly wuddly Mooks who nonetheless do his bidding. Instead of using Elite Mooks or Eldritch Abominations, the Big Bad instead employs an army of adorable, mostly-harmless creatures who are only a threat via full on Zerg Rush, which is OK, since he does have a rather large army of them. A Hand Wave is usually given, such as these adorable minions are simply practical due to being easy to produce (if they are artificial beings or reproduce rapidly), work for practically nothing, or are enslaved. Expect them to be fairly incompetent, and Hilarity Ensues whenever they are left on their own. Expect their employer to moan at least once about how he's "Surrounded by Idiots". </t>
  </si>
  <si>
    <t>Affably Evil</t>
  </si>
  <si>
    <t>Basically, the Lady of War is a female fighter who retains an air of grace and reserve not usually associated with violence. If not an actual Badass Princess, she tends to be otherwise highly placed, or at least look and act like it. If she's not gentle-mannered she may be an Aloof Dark-Haired Girl or arrogant and generally prissy and might become subject to a Defrosting Ice Queen scenario. Often, she's simply The Stoic. She doesn't tend to be held up as a sex symbol, or at least not quite so obviously. The Lady of War does have her own charm in a cool, collected, Nicole Kidman way. She's also very unlikely to be paired with the protagonist — that's what White Mages are for — unless there is no White Mage.</t>
  </si>
  <si>
    <t>Action Hero</t>
  </si>
  <si>
    <t>Any problem can be solved by the application of a fist to the right guy's face. This is the Action Hero's primary operating procedure. An Action Hero is a form of protagonist who primarily uses his fighting skills to achieve his goals in a story. If there's something in his way, his main response is to beat it up. This could be because he doesn't have the patience or skills for any other method, or because he just doesn't have the time. But then again, maybe he actually does try other methods first but it always seems to turn out that Violence Really Is the Answer.</t>
  </si>
  <si>
    <t>Nerd Action Hero</t>
  </si>
  <si>
    <t>He's a very skilled doctor, so dedicated to his job that he doesn't seem to have any other kind of life; but he appears to have little to no compassion, is often narcissistic, a maverick, rebuffs any friendly gesture, and speaks only in snide put-downs or irritable complaints about how stupid human beings generally are. He spits in the face of the image of doctors as saintly humanitarians — but of course, he's so prevalent now that he's become a trope of his own. His attitude is often explained by the notion that, in order to become such a good physician, he's had to make a habit of treating people as machines and "never letting his feelings get in the way". In his worldview, he forces himself to view others as if they're not people.</t>
  </si>
  <si>
    <t>Jerkass</t>
  </si>
  <si>
    <t xml:space="preserve">A Jerkass is a character who is so completely obnoxious that it is unbelievable anyone would willingly interact with them. They may have fans, but in most cases the appeal of their character is that they are walking schadenfreude — you know it'll eventually end badly for them, and you can't wait to see it. Characters can be Jerkasses in many ways — some may be polite, intelligent, charming, handsome and/or brave, but still give off a basic air of snobby, sneering, self-centered prickery that makes them such a nasty little punk that you wonder why nobody's beat the crap out of them, shanked them or busted a cap in their skull yet. Others are more obvious assholes who may be crass, sleazy, or otherwise repulsive. </t>
  </si>
  <si>
    <t>Jerkass Has a Point</t>
  </si>
  <si>
    <t xml:space="preserve">The ugly truth is, not all Knights Templar are human. Some are artificially-intelligent computer programs that have been programmed to "stop war" or "safeguard mankind" and then took things either a little too literally or not literally enough. As a result, they rule mankind with an iron fist (literally). Because they aren't human, the computer tyrant sees nothing wrong with killing as many people as necessary to bring about its primary function...which is to safeguard humanity, remember? (You remember the old saying about making omelettes and breaking eggs, don't you?) There is no arguing with one of these beings; their sense of logic has convinced them that their actions are just and fall in line with the entire purpose of their existence. </t>
  </si>
  <si>
    <t>The Conqueror</t>
  </si>
  <si>
    <t>Throughout history, there have been a few individuals who have had a marked personal effect on the course of events around them. Some did this through political or sometimes aesthetic means, but most of those who were single-handedly instrumental in deciding the path of history have been military leaders. It seems that certain men combine a rare set of natural traits - leadership ability, tactical thinking, staggering ambition, copious ego, and a large dose of suicidal bravery, all combined with a visionary drive to rule the world and the imagination to see it done - to create a whole individual who is patently capable of turning even a ragtag band into a fighting force that is not only formidable but easily capable of crushing any opposition before it.</t>
  </si>
  <si>
    <t>Conflict Killer</t>
  </si>
  <si>
    <t>Perhaps they are loathed so much not just because they are jerks, but because you are also expected to think they are awesome. They certainly come with most of the other traits of Mary Sueness - being completely untouchable in every way. And of course, despite being a jerk, everybody either completely ignores her appalling attitude, or lets her walk all over them, even the ones who would normally peel off her skin and wear it as a coat for that kind of behaviour. Either way, they're royal pains in the neck and annoying to be around and read about. The male version tends to be less common nowadays (or at least called out more often); as with Marty Stu, he's falling victim to men wanting more realistic protagonists.</t>
  </si>
  <si>
    <t>Jerk with a Heart of Jerk</t>
  </si>
  <si>
    <t>omeone in the main cast discovers a shocking secret about the past of the resident Jerkass. Apparently, difficult as it may be to imagine, he may actually not be that bad a guy. Somewhere, buried deep inside, there's a Pet the Dog moment that shows he's really a Jerk with a Heart of Gold. Well, yeah, turns out that isn't really true. There's a perfectly selfish explanation for why he saved the busload of burning orphans - they're his secret team of kid snitches. And now he's going to get a good laugh at your expense for ever thinking he could be so noble.</t>
  </si>
  <si>
    <t>Made Out to Be a Jerkass</t>
  </si>
  <si>
    <t xml:space="preserve">So, this guy has been a total Jerkass to you and you've had enough and snap. You stand up to him, give him a "The Reason You Suck" Speech, and tell him off for everything he's done to you. Should be a Moment of Awesome, right? Well, guess what? You were so harsh on the guy that you hurt his feelings. Even worse, your display was witnessed and the only thing that everyone saw was you being mean to him! Congratulations. Everyone thinks you're the jerk instead of the guy you just told off! A villain, especially a Villain with Good Publicity, may use this to give a hero bad cred. </t>
  </si>
  <si>
    <t>Just Like Us</t>
  </si>
  <si>
    <t>We've all heard about them: Lazy, incompetent, always passing the buck, and more than willing to accept a bribe to "speed things up". This character type exists somewhere in the overlap between Punch Clock Villains and Obstructive Bureaucrats. They are only lazy and incompetent when it prevents them from getting any work done, however. If someone threatens their position or privileges, they forget about laziness and incompetence and become relentless in abusing their power. They are not above committing murder itself, of crossing the Moral Event Horizon, if their cushy jobs are at risk or they have the object of their ambition within reach.</t>
  </si>
  <si>
    <t>Corrupt Corporate Executive</t>
  </si>
  <si>
    <t>A senior manager, CEO or owner of a major definitely-for-profit corporation who is out to make as much money and gain as much power as possible, by any means available, regardless of who suffers. They are perfectly willing to violate business or social ethics, commit crimes (ranging from fraudulent accounting to mass murder), and devastate Mother Nature and human communities, justifying those actions under the name of "just business". They are confident that all they have to do is spread enough money around to get their way or avoid punishment, and are very likely to cross the Moral Event Horizon and/or become The Unfettered in their search for profit. They are also likely to be White (or Asian) and male, like CEOs in real life.</t>
  </si>
  <si>
    <t>Corrupt Hick</t>
  </si>
  <si>
    <t>A character who lives to help others, but in a way that shows those people how to help themselves. This character does not believe in Holding Out for a Hero. This character's ultimate goal is that one day, when the people need a hero, they can be the heroes themselves. Lest this Aesop break in the telling (a person with superpowers telling Muggles how to live their lives?), the understanding Paragon will emphasize that each person must strive to goodness within their abilities. A common form of this is a hero helping a town, and at the end, the people are inspired by this character's courage, and help fight off the Big Bad. If The Paragon works under the Big Good and decides he could do a better job, beware The Paragon Always Rebels.</t>
  </si>
  <si>
    <t>Part-Time Hero</t>
  </si>
  <si>
    <t>Take your typical setting involving teenagers — say, a High School — wait an establishing scene or two or three, and there she is. See that attractive blonde cheerleader looking down her nose (often literally) and sneering at the frumpy girl in glasses? That's her. Often times, she is the authority of the cheerleading squad and decides who's on and off the squad. After all, who needs a coach? The villainess of many a Teen Drama, the Alpha Bitch is the Distaff Counterpart to the Jerk Jock, and usually his girlfriend;note  what he does with his fists, she does with a sharp tongue and sharper manipulation. She is often surrounded by a fawning Girl Posse who suck up to her and act as her faithful minions. She's very likely to be a Narcissist.</t>
  </si>
  <si>
    <t>Amoral Attorney</t>
  </si>
  <si>
    <t>Lawyers and Political Science majors other than the main characters are typically opportunistic, unlikeable, arrogant, cynical, slimy, Social Darwinist assholes whose God is Niccolò Machiavelli. Especially the corporate ones. Lawyers come in various degrees of oiliness, from slick, two-faced charmers to brutal bullies with a law degree. The worst defense attorneys will actually seem to know that their client is guilty and a total sociopath, and act as though they just love seeing the wicked go free, and will in fact happily count their money while the world burns. Meanwhile, the worst prosecutors are perverted sadists who will ruthlessly hound and psychologically torture defendants, even when they know of their complete innocence.</t>
  </si>
  <si>
    <t>Angry Guard Dog</t>
  </si>
  <si>
    <t>Going into your neighbor's yard is a death wish. The milkman, the mailman, even the kid who lost his Frisbee disc doesn't want to go in there, because that neighbor has an Angry Guard Dog.
Most of the bigger breeds of dog have been used for security jobs, especially Dobermans, Rottweilers, German Shepherds, and Pit Bulls. You also have different types of dogs that are supposed to guard whatever, such as a watchdog (who is simply required to bark, so even Mister Muffykins would do), a guard dog (who merely has to look imposing, like a Mastiff) and an attack dog. Your stereotypical Angry Guard Dog, on the other hand, is all three. Its intimidating, it will bark, but only on the way to mauling you. This dog's bite is every bit as bad as its bark.</t>
  </si>
  <si>
    <t>Antagonistic Governor</t>
  </si>
  <si>
    <t>This character follows a personal code, including those that have been organized by another — for example, a warrior code or a religious creed — or one they have constructed for themselves. They will obey this code rigidly and to the letter, and it will usually supersede (but make allowances for) any of the other types, but it (or their devotion to it) is too rigid for them to be considered Chaotic, even if it puts them at odds with the established system of law and order, while they lack the moral or immoral conviction to be considered Good or Evil. At their best, they will obey the spirit as well as the letter of their codes, or at least try to or recognize that they must, but at their worst, they can become a Principles Zealot or a Tautological Templar who puts their own code — and their own interpretation of said code — above all else.</t>
  </si>
  <si>
    <t>This character arises in a vacuum — they find themselves in a situation where neither Authority nor the Rules apply, such as an After the End scenario where law and order have broken down, and seek to establish order (or follow another who does). Typically, they will appeal to a preestablished system as the basis — murder is wrong because it used to be wrong, or because civilized societies are expected to have outlawed such acts. It can also occur where there is a sense of order, just not one that the character recognizes as valid, such as a Wretched Hive where the "order" comes from corruption and Might Makes Right, or more dubiously, a working society they deem to be chaotic or inferior. In these cases, they will probably appeal to their own rules or the rules of their own society or culture. At their best, they will bring a sense of structure and justice to a volatile situation, but at their worst, this type can slide into bigotry and tyranny, worsened by the fact that they are basically making the rules from scratch.</t>
  </si>
  <si>
    <t>Chaotic Neutral, type 1</t>
  </si>
  <si>
    <t>Chaotic Neutral, type 2</t>
  </si>
  <si>
    <t>Chaotic Neutral, type 3</t>
  </si>
  <si>
    <t>Chaotic Neutral, type 4</t>
  </si>
  <si>
    <t>Chaotic Neutral, type 5</t>
  </si>
  <si>
    <t>The Part-Time Hero wants to save the world, sure. He wants everyone to be happy and alive, but he also wants a normal life. So she's going to balance fighting off those Demonic Invaders with cheerleading practice or her job or dating. They're going to have episodes, even entire arcs dedicated to resenting their double life. (Particularly their fighting evil side cutting into their "me time.") This is a very popular trope in Anime, especially for Magical Girls (who have to balance their duties as heroines against the joys of homework and getting up to go to school in the morning). This often includes the Superhero with a Secret Identity, but not all of them. Spider-Man is more of an example than Batman is.</t>
  </si>
  <si>
    <t>Plucky Girl</t>
  </si>
  <si>
    <t>Plucky means 'brave and optimistic'. You might be able to pile life complications onto this young woman/girl, to the point where the audience would forgive her if she just refused to go on. She might even have an episode or so where she does throw in the towel, because human beings can only take so much of what the universe is handing out for her. But the Plucky Girl always comes back. That's the bravery part. The optimistic part is the rest of it. This character leans toward the sane version of The Pollyanna, blending the agency of the Action Girl with the sweetness and wise charm of the Spirited Young Lady. You can beat her, but damned if she'll let you break her.</t>
  </si>
  <si>
    <t>Politically Incorrect Hero</t>
  </si>
  <si>
    <t>are those who are devoted to a Chaotic Neutral ideal, such as an anarchist or a libertarian, or perhaps something just plain bizarre. They are prepared to work within a group system in order to challenge an establishment system or further their cause, which can sometimes push them into Lawful Neutral territory if they become particularly devoted (or fanatical). In practice, this can be a very tricky Type to maintain without quickly devolving into some type of hypocrisy, as it is difficult if not impossible to change or abolish the system without infringing on somebody's rights or desires and it is very likely that a new Status Quo will emerge, or rather that the old one will stay in place as these causes are rarely very successful (at least in Real Life). At best this type works towards the overthrowing of a genuinely corrupt or oppressive system and replacing it with something better, but at worst they can be lead into The Revolution Will Not Be Civilized or end up supporting a cause that actually makes things worse. They may also hold Chaotic Neutral itself as an ideal, seeing it as their duty to stir things up and make things less boring.</t>
  </si>
  <si>
    <t>are those who are overly cynical, and hold no allegiance to anyone and decide for themselves what is right or wrong, and whether or not they want to do anything about it. They are often the disillusioned types who once held onto an ideal or have lost their family or friends, and often belonged to a completely different alignment, but others were cynical from an early age, often (but not always) due to a bad childhood. They can be dragged into The Quest or bought for their services, and may battle the forces of evil if they come across them or they get in the way, but they lack conviction beyond basic self-interest, and if they still aspire to better themselves they are usually their own worst enemy. They are often loners, though they may have a handful of close family or friends, and tend to prize survival highly with wealth, luxury and power often being mainly (though not necessarily exclusively) a means of ensuring said-survival for good, assuming they are not self-destructive or suicidal. At their worst can be completely amoral and indifferent to other people getting hurt whether or not by their own hand, but they usually have the potential to still be good people.</t>
  </si>
  <si>
    <t xml:space="preserve">You don't have to be insane to be this alignment but it helps!! Literally insane, or close, these characters might actually behave like the Chaotic Stupid stereotype, or act by their own delusional logic that makes them unreliable, unpredictable and unstable. They are too caught up in their own little world or random whims to be either benevolent or malevolent. This can vary from a shallow joke character to deep characterisation, but the upshot in either case is that character's actions don't follow any sane logic. Just remember that the same does not apply to other kinds of Chaotic Neutral characters, nor does every insane character go here if they don't otherwise fit the description. </t>
  </si>
  <si>
    <t>Lawful Evil, type 1</t>
  </si>
  <si>
    <t>Lawful Evil, type 2</t>
  </si>
  <si>
    <t>Lawful Evil, type 3</t>
  </si>
  <si>
    <t>Lawful Evil, type 4</t>
  </si>
  <si>
    <t>Honorable, virtuous, wise and understanding. He cares about his subjects no matter how seemingly unimportant they are and puts their well-being above his own. He governs the land fairly, a Royal Who Actually Does Something and is often very modest about his position. He tends to be soft spoken, but when a Good King raises his voice, you’d better listen. If the work takes place during a war expect this king to be on the front lines and always putting The Men First. When it comes to the actual battle The Good King tends to lead the charge and is normally skilled and efficient in combat. Above all else, a Good King cares about his kingdom and his people and will sacrifice himself to protect them, even if that means putting Honor Before Reason.</t>
  </si>
  <si>
    <t>Great White Hunter</t>
  </si>
  <si>
    <t>The heroic counterpart to the Egomaniac Hunter and the Evil Poacher, the Great White Hunter is a heroic big game hunter. He is most likely a Gentleman Adventurer, but he could also be an earthier type who leads safaris for a living. Either way, he will be an expert tracker, a crack shot, and skilled at wilderness survival. Deliberate Values Dissonance might come up if the story is trying to impart An Aesop about respecting the lives of wild animals. Often, however, this character does admire animals even as he kills them, considering them a Worthy Opponent of sorts. Some may even consider hunting something that doesn't have a chance of fighting back to be unsportsmanlike.</t>
  </si>
  <si>
    <t>Guile Hero</t>
  </si>
  <si>
    <t xml:space="preserve">is a baddie with a code of honor (personal order) that prevents them from doing truly heinous things, or at least keeps them focused and disciplined, and if nothing else, you can count on them to always keep their promises. Often a Pragmatic Villain. This code of honor sometimes leads to the Type 2 conflicting with Type 1's when their values and codes conflict with those of main-stream society. This does not make them Chaotic. Types 2's do have a sense of order, just not the one that society at large possesses. If this is the case, expect the Type 2 to be a Byronic Hero or Übermensch. They typically value loyalty in their minions and possess Evil Virtues, and tend to be reliable allies in an Enemy Mine situation where alignments would fizzle out. The second type tends to either perform a Heel–Face Turn or suffer death by redemption. . Characters believe the best way is to have a specific, strict code of conduct, whether self-imposed or codified as a law. Their first impulse when making a moral decision is to refer back to this code; those with externally imposed systems (codes of laws, hierarchies, etc.) will try to work within the system when those systems go wrong. </t>
  </si>
  <si>
    <t xml:space="preserve">He's the spawn of Satan, destined to bring about the end of all things. But he just doesn't feel like it. Maybe he was raised by humans and shown the ways of love and justice. Perhaps there are just more interesting things to do? Likely they are only partly demonic and there is some humanity in them, influencing their very nature. Whatever the reason, this Anti Christ doesn't feel like it and says, "Screw Destiny! I'm not causing the End of the World as We Know It!" The Forces of Evil™ often make it really difficult for themselves; by demanding that their champion kill their lover, friends, and anyone who is nice to them. He didn't want to join their club in the first place; What did they think the response was going to be? They don't consider it at all. </t>
  </si>
  <si>
    <t>Wherein the hero has amnesia. He can't remember a thing, except oddly his own name. Sometimes, although rarely, the hero cannot remember his name. Then someone has to say "Well, we have to call you something!" and they have to make up a name for themselves. (Unless the hero is established to us beforehand - in which case he will often unsuspectingly choose his old name, perhaps to avoid confusing the viewers.) Usually, the Amnesiac Hero: Has amazing fighting skills, but no idea how he got them; Is found by a handsome/beautiful soon-to-be sidekick, who helps them on their journey to remembering who they are; and Has a dark and depressing past that they probably don't want to remember anyway.</t>
  </si>
  <si>
    <t>Anti-Hero</t>
  </si>
  <si>
    <t>n Archetypal Character who is almost as common in modern fiction as the Ideal Hero, an antihero is a protagonist who has the opposite of most of the traditional attributes of a hero. They may be bewildered, ineffectual, deluded, or merely apathetic. More often an antihero is just an amoral misfit. While heroes are typically conventional, anti-heroes, depending on the circumstances, may be preconventional (in a "good" society), postconventional (if the government is "evil") or even unconventional. Not to be confused with the Villain or the Big Bad, who is the opponent of Heroes (and Anti-Heroes, for that matter). Most are to the cynical end of the Sliding Scale of Idealism Versus Cynicism.</t>
  </si>
  <si>
    <t>Byronic Hero</t>
  </si>
  <si>
    <t>Some series start out with a particular type of ensemble, with a certain number of characters and a defined role for eac,: egs: a Power Trio, or a Five-Man Band. Then, mid-way, a mysterious new character appears, fighting the protagonists and antagonists alike! After many misunderstandings, the new character is revealed to be a good guy, and joins the team. Any new character that joins an established ensemble and knocks it out of one of the traditional categories (and possibly into another) is a Sixth Ranger. There may be more than one per team, with either several joining in succession, or pre-established pairs coming in at once. Expect them to be single-handedly defeating enemies that the main team struggled against.</t>
  </si>
  <si>
    <t>Small Steps Hero</t>
  </si>
  <si>
    <t xml:space="preserve">This sort of hero will always choose doing an immediate good even if it means allowing a later or distant evil. For example, saving an innocent versus stopping the Big Bad here and now. Even if they know this will doom more people later on, this hero will still save the person. They won't stop doing what's right just because something bad will happen in the future, even if it brings cataclysmic disaster. Even if the distressed person is something very irrelevant to the grand scheme of threats, they must be saved. There's good to be done, and whatever obscure threats arise from it are a problem for another day. May overlap with Always Save the Girl, in which the small good the hero does relates to someone they're personally connected to. </t>
  </si>
  <si>
    <t>The Smart Guy</t>
  </si>
  <si>
    <t>In classical mythology, heros tend to be a dashing, confident, stoic, intelligent, highly capable fighter and commander with few flaws and fewer weaknesses. The classical antihero is an inversion. Where the hero is confident, the antihero is hit by self-doubt. Where the hero is a respected fighter, the antihero is mediocre at best. Where the hero is brave and courageous, the antihero is frightened and cowardly. Where the hero gets all the ladies, the antihero can't even get the time of day. In short, while the traditional hero is a paragon of awesomeness, the classical antihero suffers from flaws and hindrances. The classical antihero's story tends to be as much about overcoming his own weaknesses as about conquering the enemy.</t>
  </si>
  <si>
    <t>Heroic Comedic Sociopath</t>
  </si>
  <si>
    <t>He works toward a positive, morally affirming goal whilst being as EVIL as possible along the way. He differs from most Anti-Heroes in that he's never ineffectual or angsty—he loves what he does for a living. His punishment, at worst, is that he may be on the receiving end of some Comedic Sociopathy. A Heroic Comedic Sociopath can and will eat the souls of jaywalkers, swindle old ladies, detonate buildings, punt puppies into traffic, and steal candy from babies all in broad daylight with a hundred witnesses present. The Karma Houdini is a natural part of his being—it's simply more hilarious for him get away with it. Being played for laughs as he is, he is so fun and invincible that the audience naturally cheers for him and his wacky antics.</t>
  </si>
  <si>
    <t>Knight in Sour Armor</t>
  </si>
  <si>
    <t xml:space="preserve">A villain whose main, often hidden, motivation is that he feels incomplete. This character is ashamed or enraged at the thought that he was seen as obsolete or surpassed by someone in front of him. This can be anything from a teacher who found a new student to a scientist who builds a "better" android, and is a common tragic fate for a Replacement Goldfish. In the android/clone/other doppelganger scenario, the typical reason for this assumption is that the character lacks some vital component to be truly great or human, and might even be considered dangerous because of the lack. The typical subversion is that the original was too willful and independent, and subsequent models were made much more compliant. </t>
  </si>
  <si>
    <t>Beta Test Baddie</t>
  </si>
  <si>
    <t>Big Bad</t>
  </si>
  <si>
    <t>they believe that they are the good, or even The Hero, and evil either doesn't exist or is whatever they don't like. These guys might recognize that the rest of the world has different ethical standards from them, but those standards are for lesser mortals and they will obey them only when it is convenient to do so. Often elitist and smug with a grandiose sense of entitlement and self-worth, they often think The Hero thwarts their plans out of jealousy, ignorance or spite and often fail to understand altruism or selfless behavior. They treat the bulk of humanity with indifference if not utter contempt, even if they regard themselves as a Well-Intentioned Extremist, believing themselves to be the center of the world, perhaps sharing it with a handful of semi-worthy competitors and everyone else exists to serve their needs or glorify them. Others don't care about the common person at all except as means to an end, while some are simply the Misanthrope Supreme and will shut themselves off from the trash that is mankind; or, worse, take a Kill 'em All approach to Put Them All Out of My Misery. A Type 3 is fully capable of doing heinous or petty things For the Evulz and can be extremely sadistic and vindictive; they just won't consider such acts to be evil (at least, in general) because they feel they are entitled to do them.</t>
  </si>
  <si>
    <t>"To be tempted is to be induced or persuaded to do something that is either unwise, wrong or immoral...." It may be difficult for some of you to believe, but there are those of us who sometimes are attracted by things which we probably shouldn't indulge in, whether they are strictly illegal or just undesirable...yes, it is true, some of us feel tempted. To write about temptation, think about the nature of the 'crime' your character will be tempted with.  What is gained, what is lost, what are the prices that are paid for giving in? "Don't focus your story completely on the temptation and the cost of giving into it.  Focus your story on the character who gives in to the temptation.  Define the internal struggle raging inside the character. Is it guilt?  If so, how does that guilt show itself in the behavior and actions of your character?...Temptation can reveal a wide range of emotions in your character.</t>
  </si>
  <si>
    <t>"If any one plot is truly magical, metamorphosis is it.  Most of the master plots are grounded in reality:  They deal with situations and people whom we readily recognize because they're based in our experience.  Even good science fiction and fantasy stories are ultimately as real in their portrayal of people and events as anything by Henry James or Jane Austen.  Science Fiction author Theodore Sturgeon pointed out that a good science fiction story deals with a _human_ problem and a _human_ solution.  Fiction, whether it happens in Middle Earth or in a galaxy far, far away, is always about _us._  Fiction reveals truths that reality obscures."  "...In the metamorphosis plot, the physical characteristics of the protagonist actually change from one form to another. ..."  animal to human, human to beast, etc. with change that is physical and emotional. metaphor, allegory, and mixes...wolfman, vampire, beauty and the beast, etc.</t>
  </si>
  <si>
    <t>Simply put, the Evil Counterpart to The Chick. She is often set up as a direct foil to The Chick, and a Designated Girl Fight will ensue if each sticks around long enough. The Chick is often The Heart of the ensemble and is good at reading emotions, resolving fights, and keeping an eye on the big picture. The Dark Chick possesses all of these strengths, and weaponizes them.  The Dark Chick tends to promote to Co-Dragon, or just become The Dragon of her team. If the Dark Chick is somehow related to the main villain this chance rises to a near certainty. As do the odds of her leaving her boss, if his actions repulse her enough, to be with The Hero.</t>
  </si>
  <si>
    <t>Dark Lord on Life Support</t>
  </si>
  <si>
    <t>An event has left a villain severely injured or drained of power. So, his minions hook him up to a device that will keep him alive for the time being. It doesn't have to be a machine; it can be the inability to survive without attaching to another body. This can be a way of creating sympathy for the villain by showing that he is weak. The weakness can be exploited by someone attacking him — the Evil Overlord may not have full strength because of what's happened to him, or may be stuck in one place. Dependance means that The Hero can destroy the support system to destroy his enemy. Frequently, the very thing that made the Dark Lord this way was done by the hero, sometimes in a battle that didn't succeed in completely killing the villain.</t>
  </si>
  <si>
    <t>Dark Magical Girl</t>
  </si>
  <si>
    <t>"The plot of transformation deals with the process of change in the protagonist as she journeys through one of the many stages of life. The plot isolates a portion of the protagonist's life that represents the period of change, moving from one significant character state to another." Some "standard" points of change: becoming adult; war and combat; search for identity; divorce and other family shifts; facing violence; deaths; and learning something new (remember Pygmalion?). But the large-scale change is only one kind.  Consider small events that may build and shake lives...</t>
  </si>
  <si>
    <t xml:space="preserve">    Phase one - an incident that starts a change in the protagonist's life.  Be sure the reader knows who the protagonist is before the change!     Now let the ripples of the incident begin to stretch out..."There are lessons to be learned, judgments to be made, and insights to be seen." </t>
  </si>
  <si>
    <t xml:space="preserve">    Phase two - show us the full effects of the transforming incident. What hidden parts of the main character are stirred up in the wake of the storm?</t>
  </si>
  <si>
    <t xml:space="preserve">    Phase three - show us (often via another incident) the results of the transformation.  What does the protagonist (and the reader) learn? "It's common for a protagonist to learn lessons other than what he expected to learn.  The real lessons are often the hidden or unexpected ones.  Expectations are baffled; illusions are destroyed.  Reality overtakes fantasy."</t>
  </si>
  <si>
    <t>Bob's a villain. He's an evil, sadistic bastard. But no matter how many puppies he kicks, nuns he throws into open wells, or orphans he starves to death, Bob always has a girlfriend. Funny, huh? The villain's paramour is almost always defined in terms of her (or his) relationship to the villain. The role she plays in the plot, however, depends a great deal on how her character is defined. She may be just as evil as he is and actually share his goals. She could be a ditz who doesn't really like evil things but just isn't bright enough to realize she's in a relationship with a very bad person. In stories where the villain is allowed to be sympathetic on some levels (Grey and Gray Morality, Punch Clock Villain, etc.), she might love him for his better qualities.</t>
  </si>
  <si>
    <t>Dastardly Whiplash</t>
  </si>
  <si>
    <t>Bah! Curses! But though I be foiled to-day, my proud beauty, a time will come! Ha-ha! (Boo! Hiss!) An oddly specific kind of character, the Dastardly Whiplash is a cartoonish villain taken from the silent film tradition (or really from the old stage melodrama tradition). Usually a Man of Wealth and Taste, in Great Britain (*cough Evil Brit cough*), he was generally a Bad Baronet; in the U.S., he was often an Evil Banker who held the mortgage on the heroine's farm. Physically, he's slightly hunched with an exaggerated nose and chin, a curling black moustache (all the better to twirl at you, my dear), and an elaborate costume, usually an old-fashioned black suit with a cloak and a hat, usually a top hat but occasionally a Dastardly Dapper Derby.</t>
  </si>
  <si>
    <t>Deadly Doctor</t>
  </si>
  <si>
    <t>A Sadist Teacher in charge of an entire educational institution. This guy hates the protagonist and his friends with a passion. He has the entire institution with its long history and dignified reputation on his side. Its arbitrary and ancient rules exist chiefly for him to abuse in his vendetta. Dean Bitterman is a pompous and sour old killjoy who is opposed to the merest hint of fun. He believes that it cheapens the good name of the institution. However, don't expect this disdain to be evenly applied; he'll suck up shamelessly to wealthly parents. He favors the children of alumni and big donors. He has no problem with letting them get away with murder. He is quite blind to their obnoxiousness and malevolence - Double Standard is on full display on his watch.</t>
  </si>
  <si>
    <t>Deceptive Disciple</t>
  </si>
  <si>
    <t xml:space="preserve">The Deceptive Disciple gives the impression he is faithfully and respectfully following the teacher of whatever Way is being taught, but in reality he has his own agenda and will end up betraying both the teacher and the Way. The "Way" can be anything — magic, religion, martial arts, business methods, governmental policy, or any combination of these things. Compare Bastard Understudy, A Pupil of Mine Until He Turned to Evil (the pupil actually was good before), and The Paragon Always Rebels. </t>
  </si>
  <si>
    <t>Demonic Dummy</t>
  </si>
  <si>
    <t>A ventriloquist is, as you probably already know, an entertainer who tries to convince an audience that a non-living thing (in most cases, a puppet) is alive and talking. Now this act, though odd, probably wouldn't be too offputting an entertainment — except that nine times out of ten, when a ventriloquist's puppet appears in a series or movie, it will be a hideous, dwarven creature who crawled straight out of the Uncanny Valley. With its jutting eyebrows, shifting eyes and its sharp, mechanical rictus of a smile, the Demonic Dummy occupies a prominent place in the darker recesses of the human subconscious — it is nitro-burning Nightmare Fuel for viewers both young and old.</t>
  </si>
  <si>
    <t>Demon King Nobunaga</t>
  </si>
  <si>
    <t>According to the Jesuit Father Luís Fróis, Oda Nobunaga called himself "Demon King of the Sixth Heaven" (dairokuten-maō), a title properly belonging to Māra, the Buddhist counterpart of Satan (though portrayed in mythology as a Noble Demon). While Nobunaga was most likely being sarcastic, and in any case he's not the only daimyō of the Sengoku Jidai whose ruthlessness has inspired a Historical Villain Upgrade, many popular depictions of Nobunaga literally demonize him, or at least give him supernatural powers.</t>
  </si>
  <si>
    <t>Demon Lords and Archdevils</t>
  </si>
  <si>
    <t xml:space="preserve">Somewhere between Satan and the Legions of Hell are these guys: Maybe the setting doesn't want to deal with a single representative of all evil, maybe they felt dividing the stuff up makes for more fun intra-demon politicking. Maybe they felt it allowed for more specialization and character, or maybe it's easier to deal with underlings than Old Scratch himself. For whatever reasons there are these guys: usually with names taken from the Apocrypha, Ars Goetia or Dante's Inferno, these guys can be described as Almost-Satan, for when the real deal isn't as fun to use. </t>
  </si>
  <si>
    <t>An enigmatic foe, clad head to toe in armor black as night, which he is never seen without. Usually ridiculously powerful, he is feared by all who know of him. Wielding a sword, speaking in a low monotone or sinister growl, and looking totally badass while doing it, he is almost always a major antagonist. The Hero probably has a score to settle with him. The mystery surrounding his true identity is often a main plot point. Given his armor, he can show up and fight in The Tourney without betraying it. Commonly fills the role of The Dragon in fantasy stories, since when done right, Black Knights are absurdly cool. A Black Knight is usually found where a Knight in Shining Armor is also present. Sometimes, they're not actually evil.</t>
  </si>
  <si>
    <t>Black Shirt</t>
  </si>
  <si>
    <t xml:space="preserve">Many people feel that the Super Hero is an inherently silly concept. And certainly, many of the genre's conventions — such as the use of strange, skintight costumes — might look silly in Real Life. However, within their own setting, superheroes are usually accepted and admired. Most of the time. Certain characters are so obtuse that even other superheroes view them as — well, dumb. Some people tend to use the derisive name "Super Zeroes" for these. There's the character who might actually make a good superhero... if he had anything resembling useful powers or skills. Then there's the character who does possess great powers — but happens to personally be such an idiot — or even insane — that he causes trouble anyway. </t>
  </si>
  <si>
    <t>Supporting Leader</t>
  </si>
  <si>
    <t>The Supporting Leader is a secondary character who leads the forces of good in their struggle against the Big Bad. He isn't the main protagonist of the series, but generally gets a spotlight episode focusing on some important battle right as the actual heroes are off performing whatever task winds up actually saving the day. This character is often the Deuteragonist. The Captain may be his underling. The heroes who actually defeat the Big Bad may also be in his or her chain of command, but they're more likely to be an independent force of their own; their personal struggle is usually for the Golden Snitch while the Supporting Leader keeps the Big Bad from winning by default.</t>
  </si>
  <si>
    <t>Technical Pacifist</t>
  </si>
  <si>
    <t xml:space="preserve">WORD COUNT </t>
  </si>
  <si>
    <t>200 word summary:</t>
  </si>
  <si>
    <t>Act 3</t>
  </si>
  <si>
    <t>Act 1</t>
  </si>
  <si>
    <t>Resolution, Return with the Elixir</t>
  </si>
  <si>
    <t>Finale Step 5. The Execution of the New Plan </t>
  </si>
  <si>
    <t>Finale step 4 cont - Calling Upon the Supernatural</t>
  </si>
  <si>
    <t>Act 1: [Setup] Hook, Opening Image, Theme Stated</t>
  </si>
  <si>
    <t>[Setup] home, At Work, At Play </t>
  </si>
  <si>
    <t>Cont - [Setup] At home, At Work, At Play </t>
  </si>
  <si>
    <t>Catalyst </t>
  </si>
  <si>
    <t>Debate </t>
  </si>
  <si>
    <t>Major Turning point 1 </t>
  </si>
  <si>
    <t>Debate Cont </t>
  </si>
  <si>
    <t>Break Into Act 2 </t>
  </si>
  <si>
    <t>Cont - Break Into Act 2 </t>
  </si>
  <si>
    <t>Act 2A: Enter B Story </t>
  </si>
  <si>
    <t>Fun and Games </t>
  </si>
  <si>
    <t>Cont - Fun and Games </t>
  </si>
  <si>
    <t>Set Up Potential Fight </t>
  </si>
  <si>
    <t>Progress </t>
  </si>
  <si>
    <t>Cont - Progress </t>
  </si>
  <si>
    <t>Midpoint </t>
  </si>
  <si>
    <t>Act 2B: Reversal of Fortune</t>
  </si>
  <si>
    <t>Bad Guys Close in </t>
  </si>
  <si>
    <t>Cont - Bad Guys Close in </t>
  </si>
  <si>
    <t>Major Turning Point 2 </t>
  </si>
  <si>
    <t>Cont Bad Guys Close in</t>
  </si>
  <si>
    <t>Crisis </t>
  </si>
  <si>
    <t>All is Lost </t>
  </si>
  <si>
    <t>Dark Night of the Soul</t>
  </si>
  <si>
    <t>Cont - Dark Night of the Soul</t>
  </si>
  <si>
    <t>Revelation, Decision, The resurrection</t>
  </si>
  <si>
    <t>Act 3: Break into Three </t>
  </si>
  <si>
    <t>Five point Finale: Step 1. gathering the Team, Declaration of War (Facing the Exam)</t>
  </si>
  <si>
    <t>Finale step 2. Executing the plan </t>
  </si>
  <si>
    <t>Cont - Finale step 2. Executing the plan </t>
  </si>
  <si>
    <t>Finale step 3. High tower surprise, Trap, Stopped</t>
  </si>
  <si>
    <t>Finale step 4. "Dig Deep Down"</t>
  </si>
  <si>
    <t>Epilogue</t>
  </si>
  <si>
    <t>Final Image</t>
  </si>
  <si>
    <t>LESSON</t>
  </si>
  <si>
    <t>(Wizard of Oz, Planes, Star Wars, Road Trip, Back to the Future, Finding Nemo, Saving Private Ryan, Ocean’s Eleven)</t>
  </si>
  <si>
    <t>OUT OF THE BOTTLE:</t>
  </si>
  <si>
    <t>(Bruce Almighty, The Mask, Groundhog Day, All of Me, Liar Liar, Big, Aladdin, The Nutty Professor)</t>
  </si>
  <si>
    <t>THE GOLDEN FLEECE:</t>
  </si>
  <si>
    <t>DUDE WITH A PROBLEM:</t>
  </si>
  <si>
    <t>(Die Hard, The Hunger Games series, Schindler’s List, Titanic, The Terminator, Bourne Identity, Apollo 13)</t>
  </si>
  <si>
    <t>RITES OF PASSAGE:</t>
  </si>
  <si>
    <t>(Bridesmaids, 10, Trainspotting, Days of Wine and Roses, 28 Days, When a Man Loves a Woman)</t>
  </si>
  <si>
    <t xml:space="preserve">BUDDY LOVE: </t>
  </si>
  <si>
    <t>(Starsky and Hutch, Pretty Woman, Mr &amp; Mrs Smith, Finding Nemo, Thelma &amp; Louise)</t>
  </si>
  <si>
    <t>WHYDUNIT:</t>
  </si>
  <si>
    <t>(Citizen Kane, Chinatown, Despicable Me, JFK, Mystic River)</t>
  </si>
  <si>
    <t>THE FOOL TRIUMPHANT:</t>
  </si>
  <si>
    <t>(Elf, Forrest Gump, Amadeus, The King’s Speech, The Pink Panther)</t>
  </si>
  <si>
    <t>INSTITUTIONALISED:</t>
  </si>
  <si>
    <t>ESTABLISHMENT</t>
  </si>
  <si>
    <t>TRANSMUTATION</t>
  </si>
  <si>
    <t>GROUP</t>
  </si>
  <si>
    <t>CHOICE</t>
  </si>
  <si>
    <t>SACRIFICE</t>
  </si>
  <si>
    <t>SPECIAL POWER</t>
  </si>
  <si>
    <t>NEMESIS</t>
  </si>
  <si>
    <t>CURSE</t>
  </si>
  <si>
    <t xml:space="preserve">Story Examples: </t>
  </si>
  <si>
    <t xml:space="preserve">Ingredients: </t>
  </si>
  <si>
    <t>Protagonists Team/Social Group</t>
  </si>
  <si>
    <t>Protagonist</t>
  </si>
  <si>
    <t>Morality</t>
  </si>
  <si>
    <t>Antagonist</t>
  </si>
  <si>
    <t>Love Interest</t>
  </si>
  <si>
    <t>Basic Role</t>
  </si>
  <si>
    <t>Lawful Good</t>
  </si>
  <si>
    <t>Description</t>
  </si>
  <si>
    <t xml:space="preserve">True Neutral </t>
  </si>
  <si>
    <t>Lawful Good characters believe that laws exist to further the public good, and that fairness and equality before the law are necessary for good to truly exist. Order is a vital part of good, not for its own end, but because when people act arbitrarily, they will often harm each other, intentionally or unintentionally. Justice is a very important concept to lawful good characters in every sense of the word - that people are treated justly, be it justly rewarded for their services or justly punished for their ill deeds. To a lawful good character, no one is above the rules, not even themselves.</t>
  </si>
  <si>
    <t>Neutral Good Passive</t>
  </si>
  <si>
    <t>Neutral Good Active</t>
  </si>
  <si>
    <t>This is often invoked to describe a man who acts chivalrously toward women. The term may be used in more cynical works to indicate a Wide-Eyed Idealist. Even the Ur-Example of the straight usage of trope, King Arthur, messed around with it a lot. The "shining" originally referred to the way his armor and weapons were kept in good condition, as opposed to the rust that accumulated for less competent knights. Most knights will be depicted wearing plate, despite its appearing relatively late in the era of knights. When Prince Charming is a Knight in Shining Armor he's the Warrior Prince. Prince Charmless, on the other hand would not be a knight by choice.</t>
  </si>
  <si>
    <t>Lady of Adventure</t>
  </si>
  <si>
    <t>characters don't constantly break the law, but they cannot see much value in laws (or, for weaker-CCEs, do not see the value in laws that do not function solely to their depraved objectives). They believe that their own evil impulses are their best guides, and that tying themselves to any given code of conduct would be limiting their own ability to realize their depraved wishes. They do not get along with anyone who tries to instill any kind of order over the Chaotic Evil character, believing these people to be restricting their freedom; Chaotic Evil characters often focus very strongly on their own individual rights and freedoms, and will strongly resist any form of oppression of themselves. They love doing evil as much as they love their freedom, and they have just enough self-control to construct a plan that involves doing both at once. They are traditionally batshit insane with a complete Lack of Empathy (think The Joker). This type is arguably the most dangerous of them all, as they don't care who they destroy or how they destroy them; the fact that they can be destroyed is enough. As a result, this character is usually the one that opposing sides in a conflict will work together to defeat, as a Type 4 is undoubtedly a much worse foe than the one(s) they currently have. This type is often where you'll find the typical Omnicidal Maniac that's in this alignment, and if they also happen to be a Chessmaster then you're pretty likely screwed.</t>
  </si>
  <si>
    <t>they have fairly normal lives and ambitions, but will do good as the situation arises. They will help anyone they come across who needs it, then get back to their normal routine. They are most likely to be good towards family, friends, and those within their social circle (if they are a Jerk with a Heart of Gold, to the extent allowed), though they have no issue with helping strangers. They may even do volunteer work or other do-gooding that they find personally satisfying. At the same time, they do not view Good as the concept that defines their lives — for them, Goodness is an obligation, or even just their nature. They will do what Good they like or what needs to be done, and then they will go home and carry on as normal.</t>
  </si>
  <si>
    <t>for them, Goodness is an Ideal as well as (or less likely, instead of) an obligation. They devote themselves to a life of Goodness and doing Good is the most important thing in their lives, or one of at least. They believe in doing what is Right and may sacrifice personal happiness, perhaps even in advance, in pursuit of that. If they are not an Ideal Hero, they admire and seek to imitate them. This type wants to do good, to go out and have adventures and to right wrongs and fight evil, but might be unprepared for the harsh realities they have to face, though they will probably have strong enough principles and beliefs that this will not stun them for long. Alternatively, Comes Great Responsibility is in play and they feel that doing good is their duty — this does not make them Lawful Good, but means that they will do good regardless of whether Lawfulness is in play.</t>
  </si>
  <si>
    <t>Chaotic Good, freedom first</t>
  </si>
  <si>
    <t>Chaotic Good, good first</t>
  </si>
  <si>
    <t>they are so Evil that they would rather side with the bad guys even if they're the ones in charge. They place more value in unleashing fiery death and mayhem over the ability to do it at any time, so they take orders grudgingly but take them nonetheless. This type of Chaotic Evil makes for a particularly unpleasant brand of Mook, given that they may well revel in collateral damage and killing any fellow Mooks unfortunate enough to get in their way. If the Big Bad handles his great big stick skillfully enough, a Type 2 may become Neutral Evil or even Lawful Evil simply out of habit. If, on the other hand, they are the Big Bad, expect them to go out of their way to violate any sense of honour, tradition, loyalty, or responsibility normally associated with the leadership position, such as betraying their own Mooks purely For the Evulz. The least dangerous (well, the bottom-rung at least) character of this alignment is the unwilling Mook — they hate their master, they hate taking orders, and they enjoy their job but not the fact that it is a job; they'd have a lot more fun causing all that terror and discord for free, and they only behave mainly out of the fear of punishment.</t>
  </si>
  <si>
    <t>Action Girl</t>
  </si>
  <si>
    <t>The Fashionista</t>
  </si>
  <si>
    <t>This character is, quite simply, a character whose defining trait is being well-dressed and extremely interested in fashion. The Fashionista is often a woman, save for instances of The Dandy, or a Camp Gay guy (whether or not he is a fashion designer). The Fashionista will invariably love to shop, read Fashion Magazines, and watch (or be involved in, if she is a model or a designer) Fashion Shows, and will either have an Unlimited Wardrobe, or long for one. She may be the Girly Girl in a Tomboy and Girly Girl pair. If not she will, depending on temperament, either be Alpha Bitch/Rich Bitch or Spoiled Sweet.</t>
  </si>
  <si>
    <t>Action Mom</t>
  </si>
  <si>
    <t>A significant subtrope of Scary Dogmatic Aliens, the Absolute Xenophobe does not work and play well with others. Whether from instinct or acculturation, these aliens are horrified at the mere idea that other sentient life exists, and will not rest until they have annihilated every other intelligent species they know of. Differs from The Virus, Horde of Alien Locusts, Planet Looters, et cetera in that the Xenophobes don't necessarily gain anything other than a (false?) sense of security from their wars — they don't want to eat us, transform us, or scavenge resources from our planet (although that's a bonus); they just want us dead and gone.</t>
  </si>
  <si>
    <t>Abusive Parents</t>
  </si>
  <si>
    <t>Parents are supposed to be the protectors of children, but these parents are either so damaged themselves that they can't do the job, greedy or villainous to the point that they never had any interest in doing the job properly, or would rather use the child as a means to an end. Sometimes they're just sadistic assholes. This includes parents who are emotionally, physically, or mentally abusive, or who neglectfully allow their children to be abused by others if they don't do it themselves. Troubling Unchildlike Behavior is often a tell-tale sign that things are not right at home. Note that The Brothers Grimm, when they collected European fairy tales, were uncomfortable with the idea of Abusive Parents and so changed them into abusive step parents.</t>
  </si>
  <si>
    <t>Abusive Precursors</t>
  </si>
  <si>
    <t>Martial Pacifist and Thou Shalt Not Kill can sometimes be a dodgy combination. If you think about it, it's actually a pretty complicated matter to "take down" somebody without really hurting them. Reckless Pacifist is a trope for characters who adamantly claim they won't kill anyone, but nevertheless tend to endanger the lives of others (enemies, allies, or bystanders) quite often. Maybe their claims are hollow, or maybe they're just overly optimistic about their skills, or maybe they're depending on Toon Physics to make what they do work out. Maybe you can excuse them for acting rashly under pressure, but whatever their reasons, you have to wonder how it is that they've managed not to kill anyone.</t>
  </si>
  <si>
    <t>Mighty Whitey</t>
  </si>
  <si>
    <t xml:space="preserve">A trope in 18th and 19th century adventure fiction, Mighty Whitey is usually a displaced white European, of noble descent, who ends up living with native tribespeople and not only learns their ways but also becomes their greatest warrior/leader/representative. Extra points if he woos The Chief's Daughter; a common variation that perpetuates into present-day media is that she will continue to love our hero even if he is directly responsible for the death of her husband, brother or even father. Sometimes the foreign societies are shown to be realistic, three-dimensional and actually rather pleasant places to live. Indeed, sometimes the native peoples are shown to be better in some way than European society and the white man begins to despise his old home. </t>
  </si>
  <si>
    <t>Monster Adventurers</t>
  </si>
  <si>
    <t xml:space="preserve">The Clock King is the consummate planner. He doesn't just know when the guard change happens, but what routes they take, how long they spend in the lavatory, how long the cops will take to respond to a burglary alarm with 5:12 PM traffic on a rainy day, and that the 5:20 train will take two minutes and fifteen seconds longer than normal to leave the station, allowing them enough time to get on at 5:22:10. He has such millimetric precision and obsessive attention to detail that he will frequently boast of being "23 seconds ahead of schedule", or berate lackeys with "You're 17 seconds late". Expect the Clock King to always carry a pocketwatch and chain, or a very expensive looking wristwatch with more hands than Shiva. </t>
  </si>
  <si>
    <t>The Collector</t>
  </si>
  <si>
    <t>One of the characters runs afoul of The Collector of the Strange, who decides to add them to his collection. Usually this is seen in Speculative Fiction: the collector is an alien, often of the sufficiently advanced variety, and the collection is only revealed at the end in a Twist Ending. But he could just as easily be a slaver or an obsessed lunatic in a present or past setting. He's prone to saying "It Must Be Mine" and "If I Can't Have You, no one can!" Where the horror of being added to a collection is not the point of a Twist Ending, then the remaining cast members mobilize to rescue the kidnapped individual — and usually free all the other "specimens" in the collection in the process.</t>
  </si>
  <si>
    <t>Colonel Kilgore</t>
  </si>
  <si>
    <t>Usually, villains have a personality or manner that underscores how evil they are. They may kick puppies for giggles, be particularly insensitive, or might just be too unknowable to be anything but evil. Then there are villains who are Affably Evil. There is absolutely nothing separating them from being normal, polite people except for the fact that they want to Take Over the World or use human souls to power their Artifact of Doom. They're not the Stepford Smiler — their affability is a genuine part of their personality, not a mask. If they have underlings, expect them to be a Benevolent Boss. In one way, they're the opposite of an Anti-Hero. They may Pet the Dog on occasion, but won't hesitate to kick it if it helps them accomplish their Evil Plan.</t>
  </si>
  <si>
    <t>The Aggressive Drug Dealer</t>
  </si>
  <si>
    <t>born from The '80s' DARE programs and resulting commercials, "inspirational films", and very special episodes. The Aggressive Drug Dealer is out there trying to force your kids into doing drugs. He won't take casual avoidance for an answer, and will seek out and use intimidation just to coerce his target. So a type of training is required to "Just Say No." This isn't how it happens. No drug dealer in their right mind would attract attention to themselves this way, especially not in the middle-class environs these commercials are aimed at. Any who do will get caught very quickly, and be far less likely to actually get customers. Plus the fact that, the dope dealer kids were most likely to encounter was another kid.</t>
  </si>
  <si>
    <t>A.I. Is a Crapshoot</t>
  </si>
  <si>
    <t>Whenever an Artificial Intelligence (A.I.) is introduced in a story, there is a very good chance that it will, for whatever reason, become evil and attempt to Turn Against Its Masters, Crush. Kill. Destroy! All Humans, and/or Take Over the World. It doesn't matter what safeguards its creators install — the moment it crosses the line into sapience, it has a strong chance of going rogue at some point.</t>
  </si>
  <si>
    <t>Aliens Are Bastards</t>
  </si>
  <si>
    <t>Villains who are thrust into a Fish out of Water situation never seem to have any trouble adjusting to their new surroundings, frequently becoming socially important and powerful, whereas a hero similarly displaced will stick out like a sore thumb, freaking out at the bizarre customs of the alien world/future/past/whatever and asking people "What Year Is This?" Just another day at the office for Evil Is Cool and Good Is Dumb. When there's an explicit justification, it's that evil is universal. Particularly, when the heroes are from some distant planet or time, and the new world into which they are thrust is our world, the justification is that we live in a corrupt and evil world where being a ruthless psychotic murdering villain is actually an advantage.</t>
  </si>
  <si>
    <t>Villainy-Free Villain</t>
  </si>
  <si>
    <t>Meet the Villainy-Free Villain, the very personification of Felony Misdemeanor. To make sure that viewer sympathy is still squarely on the protagonist, the Villainy-Free Villain is an antagonist who compensates for his completely socially acceptable aspirations by being as much of a Jerkass about them as humanly possible. He's not a villain, but he sure acts like one. It's as if he doesn't care about his own well-being, but sees his actions as a wonderful opportunity to crush the protagonist's hopes and dreams. In any work of fiction in which the protagonist is a Loveable Rogue or Justified Criminal or an innocent person who has been framed for a heinous crime, the law enforcers chasing after him are inevitably going to appear unsympathetic.</t>
  </si>
  <si>
    <t>The Virus</t>
  </si>
  <si>
    <t>He's not good. He's not nice. He's a jerkass. What he just said is not what the main characters wanted to hear but he's right. The jerkass in question can be anything from your ISO Standard Jerkass or Anti-Hero all the way up to any flavor of Villain (though the chance is inversely proportional to the distance they go down the "slippery slope"). Whoever he is, they're seriously deficient in the morals department, at least from the point of view of the perspective characters. Then they have a moment where they say something undeniably true - the good guys don't have to like what he's saying, but they can't deny he's right without deluding themselves. The main reason a character is likely to say "I can't believe I'm saying this, but I agree with him."</t>
  </si>
  <si>
    <t>Jerk Jock</t>
  </si>
  <si>
    <t>In every school, there's a Jerk Jock. See that tall, hunky and vulgar blond guy in the football letterman jacket picking on the nerd over there? What's his name, Dick? Bill? Kyle? One of those? That's him. The Spear Counterpart to the Alpha Bitch, the Jerk Jock is the Chief Bully who dominates the school/college environment through physical violence and threats of brutal retaliation. A boorish, obnoxious, spiteful asshole with an out-of-control sense of entitlement, he spends his time beating people up, getting drunk and destroying property; and in darker works, he may also be an incorrigible rapist. Just as the Alpha Bitch has a Girl Posse, the Jerk Jock has the Cool Crowd, a crowd of hangers-on who bow to his every whim and help him victimize whoever,</t>
  </si>
  <si>
    <t>Jerk Sue</t>
  </si>
  <si>
    <t>"This first movement gives way to the second movement, which initiates change.  Very often the main character is satisfied with his life and isn't looking to change it.  But then life happens.  Events force change.  The character may be forced to look at his life closely for the first time and learn that everything wasn't as good as it was cracked up to be." The main focus is on the middle.  This is where you examine your character in depth.  They may resist change, because it is hard. Having been shoved out of balance, they may struggle to regain the old equilibrium, but "events force her to confront aspects about herself that she may have always avoided." Make sure you let them _struggle_ with their discovery.</t>
  </si>
  <si>
    <t xml:space="preserve">"To understand what a character is to become, we should understand what she was before the unique circumstances propel her on her journey."  </t>
  </si>
  <si>
    <t>Don't delay the catalyst, but do give a strong sense of what life is like before... Don't forget--start the story as late as possible!  We don't need tons of detail setting the stage, just a quick glimpse as the action begins... "...who he is, what's important to him, what he wants to accomplish."</t>
  </si>
  <si>
    <t xml:space="preserve">The third movement begins when the protagonist "starts to understand the nature of his revelation." Work to match the struggle with the 'revelation'.  I.e., a serious, hard struggle shouldn't result in a trivial change, nor should trivial struggle cause major change.  The degree of upheaval in their life mirrors the depth of revelation they experience. "These stories tend to be dramatic, even melodramatic.  That may be because they deal with such extremes of emotion: love, hate,death.  ... It would be easy for a writer to fall in the trap of melodrama." </t>
  </si>
  <si>
    <t>The Federation has been at war with The Empire for decades. At some point, the heroes are called upon to infiltrate the forces of the Empire to gather intelligence or perform some act of sabotage. But during their mission, they discover that the enemy aren't the baby-eating monsters that Federation propaganda has always said the enemy was. The longer the heroes interact with the enemy, the more they come to realize that the enemy is just like them. The possibility of friendship, and even possibly romance, starts becoming more and more evident. The heroes might even find they have counterparts... likeable counterparts, among the enemy troops.</t>
  </si>
  <si>
    <t>Just the First Citizen</t>
  </si>
  <si>
    <t>This is a variation of The Emperor. He's a dictator who controls half the universe with an iron fist. No one dares to oppose him. He can order a planet destroyed and no one will so much as try to object. You will probably expect his title to be three pages of Badass Boast, probably ending with something pompous like "The Magnificent." But no. It is short, simple, laconic and unpretentious, quite possibly little more than a job descriptor. His authority doesn't come from his title; it comes from himself. Also, it's a perfect way to escape responsibility. You don't rule anything, after all; you're just "a" citizen. It can demonstrate how well you've stayed attuned to the common people and their needs, or shameless propaganda to present such an image.</t>
  </si>
  <si>
    <t>Kaiju</t>
  </si>
  <si>
    <t>When man looks up at the stars, the sense of wonder, and emptiness, can be as overwhelming as the questions they inspire. Is there life out there? Is it intelligent? Are they friendly? In short answers are: "Yes", "Yes" and "Hell no!" Why? Because Aliens Are Bastards. This type of alien is usually very visually distinct from "good" aliens (who tend to be cute). They will be ugly, obviously inhuman and rarely humanoid. They won't be friendly, do not understand love, want to steal our women, natural resources and possibly leave nothing behind of the planet itself. Despite having the technology needed for space travel, they will make no attempt to communicate or explain their actions and seem to have targeted us for no good reason.</t>
  </si>
  <si>
    <t>Alpha Bitch</t>
  </si>
  <si>
    <t xml:space="preserve">Sometimes, even Laser-Guided Karma misses its target. The character has done a number of things that deserve a karmic comeuppance, most importantly things that caused harm to the innocent. But when the time comes for the hammer to fall, that's not what happens. At least, not on him. He doesn't get what he deserves. Instead, he gets away scot-free. And he might even have reversed the Humiliation Conga that was being planned for him. This is it. This is all there is to the story. The show is over. The book is finished. The author isn't going to write any more. The Word of God has been spoken. The guy has become a Karma Houdini. </t>
  </si>
  <si>
    <t>Killer Cop</t>
  </si>
  <si>
    <t>A member of law enforcement who also engages in murder. This person's motivations may range anywhere from monetary gain to exacting a form of street justice. Either way, expect this person to be much more dangerous than your average killer. Note that despite the name, the Killer Cop isn't always an actual police officer. He (or she) may also be a civilian employee, such as a forensics expert or something. Also, if the Killer Cop is an officer, their murders are obviously committed for a reason other than to maintain a cover identity. (Well, at least one hopes an undercover officer doesn't go to those lengths.)</t>
  </si>
  <si>
    <t>Killer Gorilla</t>
  </si>
  <si>
    <t>Gorillas, orangutans, and sometimes chimpanzees: about the same size and shape as humans (normally), but tougher, hairier and generally meaner. Don't incite them to gorilla warfare, because the things they throw tend to hurt. They may also like to squeeze people to death. Or pick them up and bash them to the ground. Sometimes they will even try to eat people, despite real apes being primarily herbivorous. In a nutshell, this trope is when gorillas and other great apes (excluding humans) are, contrary to their real usual behaviour, treated as belligerent, pugnacious creatures. It's pretty much been a Discredited Trope for gorillas (and orangutans) since at least The '90s. The sign that it was pretty much done for was Disney's Tarzan.</t>
  </si>
  <si>
    <t>Killer Robot</t>
  </si>
  <si>
    <t xml:space="preserve">A robot or other physically autonomous machine guided by a level of intelligence and a homicidal urge to Kill All Humans. Prone to ending sentences with exclamation points as well as Spock Speak. Killer Robots are so common because A.I. Is a Crapshoot. Humanoid killer robots abound, such as the original R.U.R., or those in Doctor Who's subtly named serial The Robots of Death. However, killing machines come in all shapes and sizes; from robotic dreadnoughts in space to airborne robo-fighters, through small drones and down to microscopic or even nanoscopic killers. </t>
  </si>
  <si>
    <t>Killer Space Monkey</t>
  </si>
  <si>
    <t xml:space="preserve">Usually, in modern stories, a character who's a sexist, racist, or something else of that kind is the bad guy. This is mostly due to the present day realization that prejudice is bad. Sometimes, either due to an Writer on Board, Values Dissonance, Deliberate Values Dissonance, or something else, a character can get away with opinions that are... controversial. If the excuse is well-done, it can work. If not, it seems like a Karma Houdini. Unless, of course, he is punished for it, or forced to undergo a Face–Heel Turn. It has become increasingly common for heroes of this type to be aware of it themselves, they know his attitudes are wrong but is too proud to give them up, usually due to Honor Before Reason. He might develop into a Noble Bigot. </t>
  </si>
  <si>
    <t>Prodigal Hero</t>
  </si>
  <si>
    <t>A basic plot that most likely originated with the story of Moses. It involves a character living in the lap of luxury, when suddenly he's forced to run away from home, usually due to murdering someone on accident (though sometimes the character is just sick of the people where he lives). The character exiles himself, and goes on to live a carefree life without much responsibility. That is, however, until their past comes back to bite them in the butt, and they are forced to return to their old home and save the day, usually by saving his people from either their evil rulers or a new evil that has come in his absence.</t>
  </si>
  <si>
    <t>Proto-Superhero</t>
  </si>
  <si>
    <t>With Action Comics #1 and its introduction of Superman (June 1938), these new heroes would find their lasting home in comic books. But prior to this emergence of The Golden Age of Comic Books, earlier prototypes of the genre had to blaze the trail via a wider range of media: penny dreadfuls, pulp novels and magazines, Radio Dramas, newspaper Comic Strips, and stage plays all preceded the explosion of comic books in the 1930s. The heroes of these works, whose adventures set the stage for the Golden Age, weren't always as completely "super" as their successors, but such prototypes demonstrate the transition by which age-old heroic folktales gave way to our contemporary genre of commercial superhero fiction.</t>
  </si>
  <si>
    <t>Punch Clock Hero</t>
  </si>
  <si>
    <t>The Punch Clock Hero isn't fighting for peace, revenge, or because it's the right thing to do. He's only going against the Big Bad because he has to. In some cases, he is destined to do so but refused the call, only to find out that You Can't Fight Fate. In other cases, he gets involved only because he has bills to pay. This is usually what happens when a hero is True Neutral. Compare Heroic Neutral, where the heroic character wants to be left alone and only allies with a group (usually the heroes) when their isolation is threatened by an outside source. If the culture becomes toxic, the heroic character can become a Punch Clock Villain. See also Byronic Hero.</t>
  </si>
  <si>
    <t>Rebellious Rebel</t>
  </si>
  <si>
    <t>Some Heroes Want Redheads. Some heroes are redheads. Considering that, of all hair colours, red is the least common, it isn't surprising that it is used when writers want someone to stand out, at least in shows that don't give random extras blue and green hair. One distinction between red-haired heroes and villains is that where heroes tend to have bright-colored hair (almost reddish-blond), villains have darker-colored, almost brownish hair. Red is second only to blonde hair for a hero (see Law of Chromatic Superiority). Frequently, they'll have a fiery personality to go with their hair. A Sub-Trope of Red Is Heroic.</t>
  </si>
  <si>
    <t>Retired Badass</t>
  </si>
  <si>
    <t>How well do you know your neighbors, the old guy down the street with little mementos from around the world? If you haven't known them your whole life there's a chance they may be a badass. Just as Badasses come in many different varieties, so do retired badasses. Some are happily retired from adventuring, sports, fighting, or whatever they used to do and are content to live a normal life in a normal little town. Some have become shopkeepers who just do a little work to keep in touch with people and get by in their old age. Some get promoted within their organization to a Desk Jockey supervisory role. For some every time they start to settle into it they get jolted back out of retirement. It doesn't take long for the asskickery to commence.</t>
  </si>
  <si>
    <t>Right Man in the Wrong Place</t>
  </si>
  <si>
    <t xml:space="preserve"> is those who believe in civic order, and are the villains who believe either in keeping order and control at all costs, or that it's much easier to become ruler of the world by exploiting the existing system than by tearing it down and starting anew. Maybe they like to rule with an iron fist, or publicly playing by rules gives them enough Good Publicity to get away with their evil schemes. If the villain is supreme ruler of their realm, then they are probably either Lawful Evil or The Caligula. This is the canonical alignment of devils in Dungeons &amp; Dragons. Lawful Evil can be the most dangerous alignment because it represents intentional, methodical and frequently successful evil. More than likely megalomaniacal sorts out to "restore/maintain order" by — you guessed it — Taking Over The World. Characters believe the best way is to have a specific, strict code of conduct, whether self-imposed or codified as a law. Their first impulse when making a moral decision is to refer back to this code; those with externally imposed systems (codes of laws, hierarchies, etc.) will try to work within the system when those systems go wrong. Depending on whether they are more Lawful or more Evil, they will either refuse to break the code even though it would hurt their evil objectives, or else break it only very reluctantly, and only when it would hurt their evil objectives if they kept their code.</t>
  </si>
  <si>
    <t>You're at your fairly mundane job, which isn't anything martial (military, police, security guard, etc), doing your job, when all the sudden there's an explosion, or gunfire, or someone shouting that you're now a hostage. The professional Badasses who'd normally kick ass and Chew Bubblegum, if they weren't out of bubblegum, are not available for whatever reason (slow to respond, killed, corrupted, etc). So what do you do? Do you hide in a closet or something, and hope the bad guys pass you by or otherwise don't notice you while your friends/coworkers/family possibly face a Fate Worse Than Death? Hell, no! You're a man, not a mouse! You step up to the plate, and start kicking ass.</t>
  </si>
  <si>
    <t>Science Hero</t>
  </si>
  <si>
    <t xml:space="preserve">Oh no! The city is in danger! This looks like a job... For Science! A hero who uses science, technology and/or super-science to save the day. A staple of science fiction and an expression of the faith that science will save us rather than doom us. This hero is one part Badass Normal, two parts The Smart Guy, with a hint of Wrench Wench and Gadgeteer Genius. They're defined mostly by being highly technically proficient scientists (often in all fields) and with a sense of adventure and curiosity. Plus, gadgets! Modern Science Heroes are expected to have a personal or psychological reason for getting into science. The Science Hero has become something of a Forgotten Trope with the onset of Post Modernism. </t>
  </si>
  <si>
    <t>Scrap Heap Hero</t>
  </si>
  <si>
    <t>Sometimes when a hero has a Heroic BSOD the retirement is longer than ten minutes. Maybe the hero failed altogether or fell victim to their own personal demons. Sometimes the hero has just grown old. Whatever the reason for it, the hero has been at best forgotten and is perhaps even actively despised or ridiculed, a has been or even worse a never was. Sometimes, though, things happen, and like it or not the the Scrap Heap Hero rises first from the ashes and then to the occasion, showing everybody just what they once did or could have done had things gone differently.</t>
  </si>
  <si>
    <t xml:space="preserve">a minion of lower rank. Perhaps they lack the same pure drive that the Big Bad has, or maybe they're just not quite as smart, but they both do what they are told or do what they say that they are going to do, taking the most straightforward and efficient means of accomplishing the task they set out to do. They're a genuine threat, but they're not the real danger. If they're loyal to the Big Bad then they take orders without any problems, and they obey the Big Bad without any complaints. If the villains are going to be killed off, you can bet this guy is going to go down with the Big Bad. They are not The Starscream because of their loyalty to their boss, but they're just as mean in real life as they are at their job, so they're not a Punch Clock Villain either. . Characters believe the best way is to have a specific, strict code of conduct, whether self-imposed or codified as a law. Their first impulse when making a moral decision is to refer back to this code; those with externally imposed systems (codes of laws, hierarchies, etc.) will try to work within the system when those systems go wrong. </t>
  </si>
  <si>
    <t xml:space="preserve">is a common case of characters that simply hate freedom and will enslave people out of malice, or those who get their jollies from imposing ridiculously harsh rules with even more ridiculous consequences for breaking them. (Not totally arbitrary rules, though, that goes over to Chaotic.) Dystopia Justifies the Means can fall under this category and they use law and order principally as instruments of suffering and oppression for its own sake and not (just) that of power or running The Empire efficiently. They might keep up appearances of a Noble Demon but at best they will abuse the hell out of Exact Words and at their worst they will flat out lie and cheat in spite of it. </t>
  </si>
  <si>
    <t>Neutral Evil, type 1</t>
  </si>
  <si>
    <t>Neutral Evil, type 2</t>
  </si>
  <si>
    <t>Neutral Evil, type 3</t>
  </si>
  <si>
    <t>Neutral Evil, type 4</t>
  </si>
  <si>
    <t>You can't spell "Santa" without "Satan"... wait, what? Sometimes, the Anthropomorphic Personification of a beloved holiday just can't take the stress anymore. This may simply lead to shameful behavior, or it might end in a full-blown violent rampage. Alternately, there may be an impostor bringing shame to the red suit. Or maybe an ordinary Mall Santa is just a Jerkass. Either way, we have a Bad Santa Claus on our hands. For children brought up with the 'commercialized' form of Christmas, Santa Claus can be seen as something of a symbol of divine judgment as well as a jolly child-friendly icon, making the Bad Santa almost like a combination between the Knight Templar and the Monster Clown.</t>
  </si>
  <si>
    <t>The Baroness</t>
  </si>
  <si>
    <t>This is the guy in the Five-Man Band whose focus is on intellectual pursuits. This is The Team member who will always be prepared, sometimes Crazy-Prepared. They will be at the computer doing Rapid-Fire Typing. Expect some fancy talk and Techno Babble from this character. Because their role is about ideas, plans, and being Mission Control, they initially leave the action stuff to the others. Of course, Weak, but Skilled is always in effect for this guy. Physically if not tall and skinny, they are usually short and wear glasses. They may even be a Child Prodigy. The Smart Guy is sometimes written as mousey and withdrawn. If not antisocial, at least non-social, sliding into TV Genius. Can be expected to play a mean game of chess.</t>
  </si>
  <si>
    <t>Smith of the Yard</t>
  </si>
  <si>
    <t>Most detectives in fiction barely get recognition. Gil Grissom, Jack Malone and Sam Spade could happily walk into a bookshop in their cities, seduce the owner and leave without being recognized. Not so for this hero. They are very well-known. Newspapers follow their activities. When there is a major crime and they are involved, the papers will say, "Smith of the Yard is on the case". If they're not and the crimes are particularly diabolical, the papers will call for their involvement. In Real Life, the Yard is Scotland Yard, headquarters for the Metropolitan Police of Greater London. The Yard has become synonymous with police to the extent that any police version of the Nations of the World Montage will feature a shot of the New Scotland Yard sign.</t>
  </si>
  <si>
    <t>Snooping Little Kid</t>
  </si>
  <si>
    <t>Nurses are usually good in fiction. After all, a person who works to save lives can't possibly be evil, right? Not in the case of the Battleaxe Nurse. The Battleaxe Nurse is an incredibly sadistic and cruel nurse, older (and uglier) than her more angelic counterpart, and Always Female. She gets her kicks from kicking patients, the weaker the better. If she isn't already the head nurse, her cruelty gives her a degree of power over both the patients and the other nurses. Anybody who goes against her ends up injured or worse, and she jumps at the chance to give a particularly rebellious patient a lobotomy. Sometimes the Battleaxe Nurse has a hint of the Mad Doctor in her, especially if she decides to test interesting new drugs on her helpless patients.</t>
  </si>
  <si>
    <t>The Crooked Contractor comes in two flavors, the Criminally Lazy and the Plain Criminal. The criminally lazy is paid an hourly wage, shows up late — if at all — and doesn't exactly rush the job. The plain criminal flavor includes scammers who e.g. "inspect the roof" and leave behind holes so large you have to hire them to fix them. There's occasionally also a third flavor in the form of "dude who bit off more than they could chew" - this is what happens when contractors who are inexperienced or who specialize in one field but are trying to learn the ropes of another take a job that's well beyond what they're capable of. The difference between the two is that the well-intentioned ones will generally own up to their mistakes while the crooks will disappear.</t>
  </si>
  <si>
    <t>Cruella to Animals</t>
  </si>
  <si>
    <t>Someone who delights in animals suffering when used to make food and clothing from them. Someone who prefers any product which required an animal to die. Fur is not for warmth, style, or just enjoying how it feels, it's because they know innocent creatures died for it. Or if makeup is tested on animals, it's not better because of any supposed advantages to the testing, but because these people know that their hair spray has also hurt innocent creatures. Some Evil Poachers are driven more by a hatred of animals (or possibly one particular animal) than profit — especially in cartoons. Will most likely not include Hunting the Most Dangerous Game in case you're wondering.</t>
  </si>
  <si>
    <t>Cute and Psycho</t>
  </si>
  <si>
    <t xml:space="preserve">The cause of all bad happenings in a story. The Big Bad may either be personally responsible for the events, or the biggest force in opposition of the hero's goals. A Big Bad could be a character with Evil Plans or it could be an omnipresent situation, such as a comet heading towards the Earth. In a serial story, the Big Bad often exerts an effect across a number of episodes, and even an entire season. In a standalone cinematic story, their presence drives the plot. A Big Bad is not a catch-all term for the biggest, ugliest or even primary villain of any given story. The Badass leader of the outlaw gang that causes the most personal trouble is not the Big Bad. The railroad tycoon who turns out to be using the gang as muscle is the Big Bad. </t>
  </si>
  <si>
    <t>The Big Bad Wolf</t>
  </si>
  <si>
    <t>When the Big Bad Wolf appears in works of fiction, there are usually some common themes included, such as his predation on children, pigs and innocent young women in red, his knack for disguising himself (used to fool Little Red Riding Hood), and his powerful lungs (used to destroy the two of the Three Little Pigs' houses). Adult-oriented fairytale retellings since the seventies or so have developed a tradition in which he is often either a werewolf or a reverse werewolf (a wolf who turns into a human). He's also been known to appear in sheep's clothing. The character is usually a savage wolf, but please note that the character doesn't have to be a genuine wolf to fit this trope.</t>
  </si>
  <si>
    <t>Bit Part Badguys</t>
  </si>
  <si>
    <t>Where the Woman in White marks a mysterious but important character and the Lady in Red indicates the sexy yet morally questionable one, the Woman In Black is almost always scary and menacing. While black in itself is a pretty common colour to find in Real Life's clothing, particularly among Goths and similar cultural movements, there is still something unsettling to a woman in all-black garb, especially if she's an Eerie Pale-Skinned Brunette. Extra points for red or dark lipstick and/or Femme Fatalons. Strangely, the more skin the outfit covers, especially if it's a long dress, the more ominous the woman will become. Stripperiffic clothes seem to somewhat dim the effect of black, but don't outright negate it.</t>
  </si>
  <si>
    <t>Woobie, Destroyer of Worlds</t>
  </si>
  <si>
    <t xml:space="preserve">This is a character with omnicidal and/or Ax-Crazy tendencies, or well, a character who wants to destroy everyone in the story, and is suddenly in a position to do so (on a small or large scale); but in contrast to other characters, he/she has some plausible, outright tragic reason to do so. In some cases, the other characters outright sympathize with this one (whether or not the audience does too is out of the equation here), all the while accepting that they must be stopped. Sometimes, the character is even portrayed as likeable, just... not with the right mindset. The essential element is that the destroyer has been pushed beyond all reason. This may or may not make them The Woobie, but either way they are portrayed as having a crappy existence. </t>
  </si>
  <si>
    <t>The Worm That Walks</t>
  </si>
  <si>
    <t>Phase one: introduce the protagonist and the current state of his condition.  Usually the curse has been in place for some time, and we enter the story at the point of change. Also, introduce the antagonist, the "catalyst that propels the metamorph towards release."  While the antagonist is usually "the one" that the metamorph has been waiting for, neither one necessarily recognizes the antagonist as the agent of change.  May even be a victim or captive of the metamorph, often with real repulsion, hatred, or disgust building a wall between them.</t>
  </si>
  <si>
    <t>Phase two - evolve the relationship between the two.  Usually, pity, fear, or fairness start to change the initial dislike, and the antagonist starts to exert control over the metamorph through "beauty, kindness or knowledge."  I.e., the two start seeing the real person behind the physical shells, and are attracted. The main two complications in this phase revolve around escape attempts by the antagonist and expressions of bestiality by the metamorph.</t>
  </si>
  <si>
    <t>Phase three -- the release happens, often through some unusual and unexpected twist, and the metamorph changes!  E.g., the frog is transformed into a...well, a prince if you must.  The scientist changes into a fly, trapped in a spider web.  Or maybe the werewolf becomes a monk, praying for deliverance?  This is usually the point where the mystery of the curse and the secret causes of such abnormal punishments are revealed. "This plot combines the grotesque with the curative power of love, and its appeal is as old as literature itself."</t>
  </si>
  <si>
    <t>Sometimes, when you want a really scary monster, a giant insect just won't do. They've been done to death and look really cheesy to boot. But you still want a bug monster — what do you do? Well, you call this guy. He isn't just one bug — he's millions! Millions of tiny creepy crawlies make up his body, as if his entire body is composed of Synchronized Swarming controlled by a Hive Mind. Sometimes it's worms, sometimes it's insects — bees are always good — and sometimes it's just any creepy thing you can think of. Villains like this aren't always the most lethal, but are often very hard to hurt. Trying to punch one is like trying to punch water (only far more disgusting). Kill It with Fire is often your best bet.</t>
  </si>
  <si>
    <t>Worthy Opponent</t>
  </si>
  <si>
    <t>When the hero and the villain clash repeatedly, over time they may develop respect for their opponent's abilities. After all, their adversary is able to keep rising to oppose them battle after battle. In the heat of battle the hero or villain's true capabilities and determination could be revealed. Or perhaps one of them was simply looking for a challenge. For whatever reason, the battles have created a sense of respect (which may or may not be mutual). This leads to a declaration by one of the two that they have found their adversary a worthy challenge, or some variation of that. It can be privately said or publicly admitted; what matters is that the character in question acknowledges and respects their opponent for their skill.</t>
  </si>
  <si>
    <t>The Wrongful Heir to the Throne</t>
  </si>
  <si>
    <t>[the loss of illusions...] "The maturation plot--the plot about growing up--is one of those strongly optimistic plots.  There are lessons to learn, and those lessons may be difficult, but in the end the character becomes (or will become) a better person for it." "The protagonist of the maturation plot is usually a sympathetic young person whose goals are either confused or not yet quite formed.  He floats on the sea of life without a rudder.  He often vacillates, unsure of the proper path to take, the proper decision to make.  These inabilities are usually the result of a lack of experience in life--naivete..." "This coming-of-age story is often called the _Bildungsroman_, which is German for 'education novel.'  The focus of these stories is the protagonist's moral and psychological growth</t>
  </si>
  <si>
    <t>Phase the First:  Before"...begin with the protagonist as he is before events start to change his life.  We need to see who this character is, how he thinks and acts, so we can make a decision about his moral and psychological state before he undergoes change.  Your character may exhibit a lot of negative (childlike) traits.  Perhaps he is irresponsible (but fun-loving), duplicitous, selfish, naive--all the character traits that are typical of people who haven't accepted the responsibilities of adulthood or who haven't accepted the moral and social code that the rest of us abide by (more or less)..." When suddenly... "Which brings us to the test.  The catalytic event. ... suddenly something comes along and smacks her square in the face...." death of a parent, divorce, loss of home....</t>
  </si>
  <si>
    <t xml:space="preserve">A Deadly Doctor, simply put, is someone who fights or kills with a medical motif. He uses his medical knowledge to injure, torture or kill, and uses syringes, pills or surgical instruments or medical techniques to achieve his goals. He may wear his labcoat into battle as a Badass Longcoat. Note that in Real Life this would generally be considered a gross violation of the Hippocratic Oath. Surely the ultimate example of the Morally Ambiguous Doctorate. One reason for this is due to all his/her training: while having advanced knowledge on the human body can be used to save people, it also gives all the knowledge on how to injure and kill people with minimal effort by knowing all the body's weak points. 
</t>
  </si>
  <si>
    <t>Dean Bitterman</t>
  </si>
  <si>
    <t>Demons. Abominations. Monsters. Fallen Angels. Door-To-Door salesmen. There is a place where they go to, and a place from which they spring. Simply calling it Another Dimension doesn't do it justice. They are legion, for their numbers are many, and their powers are diverse. Sometimes Mooks of a Satanic Archetype, or a God of Evil, and residing in Fire and Brimstone Hell (or the real deal). There may or may not be heavenly equivalents, and either one can be treated in a Crystal Dragon Jesus manner. Heck, if they're in a Hentai work, they may even have tentacles.</t>
  </si>
  <si>
    <t>Lesbian Vampire</t>
  </si>
  <si>
    <t>She's got the raven-black hair, the tight leather bodice, the pale skin, and the fangs. The one thing this sexy vampiress doesn't have is a lust for hot male blood. No, only the blood of an innocent young woman will do. The lesbian vampire is an old trope, stretching back to Coleridge's late 18th-early 19th century poem "Christabel" and the 1872 novella Carmilla by Sheridan Le Fanu, which heavily inspired Bram Stoker's rather more famous Dracula. However, it didn't return into popular consciousness until the 1970s, when Hammer Horror made numerous films in which voluptuous countesses nibbled nubile young women.</t>
  </si>
  <si>
    <t>Les Collaborateurs</t>
  </si>
  <si>
    <t>Why fight against an occupying power which empowers your people, promotes your worldview, is at least marginally more efficient at running your country than you are, can't be ejected from your country, or can only be ejected at a price you're unwilling to pay? The State of France (then a dictatorship under WWI Hero Marshall Petain — it's complicated) cited all of these reasons, and more, when defending their decisions to give NSDAP Germany a quarter of their GDP (including their entire armaments output) and their entire Jewish population during World War II. In most fictional media, of course, these kinds of people don't exist.</t>
  </si>
  <si>
    <t>Light Is Not Good</t>
  </si>
  <si>
    <t>In one of those instances where you should Beware the Nice Ones, the Light isn't always what it appears to be. Sometimes, a battle with an obviously Light-wielding character will not result in Defeat Meaning Friendship or an Epiphany Therapy, but will just end with a laser-scorched corpse and the shiny happy killer skipping off to continue using his sunshine-fueled powers to wreak decidedly unholy havoc. It turns out that, just like how, sometimes Dark Is Not Evil, sometimes Light Is Not Good. Some will view the Light itself as natural, and darkness as nothing more than an absence of it. Others will see Light as a destructive force, a perversion of the infinite all-encompassing Darkness.</t>
  </si>
  <si>
    <t>A Lighter Shade of Black</t>
  </si>
  <si>
    <t>The Technical Pacifist is willing to beat people up as much as he wants. He may even get a few fatalities through the fridge. However, once it comes down to a choice between killing the villain and not, the Technical Pacifist will not kill the villain. Unlike the principle of Thou Shalt Not Kill, the Technical Pacifist is certainly capable of making the killing strike if there was no other way, but they don't ever treat it lightly. In a certain variation they may be perfectly fine with the Self-Disposing Villain who is Too Dumb to Live being defeated because of his own Villain Ball or being Hoist by His Own Petard; so long as they don't personally pull the trigger or push them off the building, everything is fine. A Murder by Inaction may also be fine. It's all fine as long as they don't do the killing themselves.</t>
  </si>
  <si>
    <t>Teen Superspy</t>
  </si>
  <si>
    <t>A hero with all of the style, panache and gadgetry of James Bond, the Teen Superspy exists to save the world (or maybe just the kids) from megalomaniacs bent on world domination. And he'll do it all without being old enough to have a martini. Or drive. And he'll still have to find time to do his homework. The Teen Superspy is the implausibly young agent of secret agency. Perhaps she's been trained from birth for this role. Perhaps she's carrying the legacy of a missing or dead parent. Perhaps the government figures no one will suspect children of being secret agents. Perhaps they were just in the wrong place at the right time. Whatever the case, expect them to have an arsenal of high-tech spy gadgets disguised as typical teen paraphernalia.</t>
  </si>
  <si>
    <t>Terror Hero</t>
  </si>
  <si>
    <t xml:space="preserve">There is a common misconception that the use of fear and terror against one's enemies is a cowardly, evil method of fighting. Not to these characters. To them, targeting a foe's psyche is every bit as valid a tactic as more direct methods. To do this, they prey upon a villain's fears, attempting to break them, thus making them easy prey. Often times, said character is either an Anti-Hero or someone who's a more clear cut hero but isn't particularly nice, who uses these tactics as a way of turning fear on those who prey upon the fearful. Can be a very effective weapon for those with a no-kill code. Alternatively, a hero could just as easily exploit their frightening reputation as a means of scaring someone into submission. </t>
  </si>
  <si>
    <t>Token Good Teammate</t>
  </si>
  <si>
    <t>He is someone in The Team whose greater principles stick out like a sore thumb. A typical example might be a Justified Criminal forced to go native among real criminals, perhaps because of deliberate persecution or simple error by The Government. Despite his high moral standards, he need not be The Heart for the party, as he may not be interfering with their questionable activities. He can remind the others (or teach them for the first time) that there is more at stake than money, power or personal vendettas. Alternately, he may be someone who simply holds himself aloof from the "debauchery" of the rest of his team. Sometimes a Token Good Teammate can also inspire the team to rise above themselves by the idealism he shows.</t>
  </si>
  <si>
    <t>Tragic Hero</t>
  </si>
  <si>
    <t>Ingredient 3</t>
  </si>
  <si>
    <t>MONSTER IN THE HOUSE:</t>
  </si>
  <si>
    <t xml:space="preserve"> (Jurassic Park, the Nightmare On Elm Street, Friday the 13th )</t>
  </si>
  <si>
    <t>Examples</t>
  </si>
  <si>
    <t>MONSTER</t>
  </si>
  <si>
    <t>HOUSE</t>
  </si>
  <si>
    <t>SIN</t>
  </si>
  <si>
    <t>Ingredients:A monster. A “house” (any confined space). A sin committed (monetary or carnal greed), which prompts the creation of a supernatural monster. Action (run and hide). The story’s protagonist realises what the sin that was committed was, and resultingly unlocks the means to destroy the monster and survives</t>
  </si>
  <si>
    <t>ROAD</t>
  </si>
  <si>
    <t>TEAM</t>
  </si>
  <si>
    <t>PRIZE</t>
  </si>
  <si>
    <t>WISH</t>
  </si>
  <si>
    <t>SPELL</t>
  </si>
  <si>
    <t>Anarchism is an umbrella term for a bunch of views that advocate the reduction or elimination of hierarchic power and its replacement by various forms of voluntary non-hierarchical cooperation. Historically, the majority of anarchists encourage nonviolent means for this goal. Since the 19th century, after anarchism began to take form as a social movement, news, propaganda, and fiction have vilified anarchists as maniacs who just want nothing but chaos, destruction, and anarchy. Anarchists often fill the role of Terrorists Without a Cause. This also tended to be the stereotypical image of communists for many Westerners until the "Orwellian intellectual infiltrating the government" image gained popularity starting in the 1940s.</t>
  </si>
  <si>
    <t>The Brute</t>
  </si>
  <si>
    <t>An example of the non evil Aristocrat. He's kind, honorable and well-intentioned, but with an aura of sadness and melancholy surrounding him. His biggest priority is the protection of his people, and, unlike the pampered Sheltered Aristocrat, fully understands the hardship of an unprivileged life. He is usually a good warrior, but doesn't like fighting. He's often short of being an All-Loving Hero, but doesn't always live in the right Sliding Scale of Idealism Versus Cynicism for it. If he doesn't, his disillusioned gallantry can be just as poignant. You'd think he'd make a perfect leader for his people, of course, but fate is particularly skilled at screwing him over in some way or another. If he does reign he feels his responsibilities perhaps too keenly.</t>
  </si>
  <si>
    <t>Unfazed Everyman</t>
  </si>
  <si>
    <t xml:space="preserve">What would happen if you replaced a Mary Sue with a well-written Ridiculously Average Guy without changing the plot? This is a character who gets involved in all sorts of craziness in defiance of all reasonable logic. Basically, they can't even take a vacation without becoming The Chosen One or saving the world. Whereas to a Mary Sue, it's all in a day's work, this guy often finds all the craziness surrounding them annoying and must rely on the remainder of the cast to keep their life from becoming an even worse disaster than it already is. Often, the character has little interest in ever becoming a hero and is basically happy being a Ridiculously Average Guy as long as they get a better job / win the contest / get a date with the hottie / etc. </t>
  </si>
  <si>
    <t>The Wonka</t>
  </si>
  <si>
    <t>The Wonka is the genius nut who should, by all logic, be fired. That's never going to happen — the Wonka runs the show. This character makes perfect sense to himself, but utterly confuses those around him and leaves them wondering whether or not he really is all there. Newcomers will think he's genuinely nuts until he does something amazing that proves he's merely using a different brand of logic. Long term employees will either groan at the craziness, become like him, or be so desensitized they'll regard it as mundane and pay no attention. These sort of characters are usually Freakish Loners, but if they have friends, they will be close ones. Genius does not a Wonka make, but they must show some sort of prowess in at least one area.</t>
  </si>
  <si>
    <t>Working-Class Hero</t>
  </si>
  <si>
    <t xml:space="preserve">When a character or group of characters is shown to be highly intelligent and capable precisely because he didn't do fancy things like go to school or study or stuff, that makes him cool. They did everything on the job. As a result, he has all this great timeless common folk wisdom that solves every problem. This character tends to be disdainful and negative to characters who learn things through books and/or display conscious and unconscious elitist assumptions about class and society. </t>
  </si>
  <si>
    <r>
      <t>boy is </t>
    </r>
    <r>
      <rPr>
        <sz val="8"/>
        <color indexed="30"/>
        <rFont val="Arial"/>
        <family val="2"/>
      </rPr>
      <t>male</t>
    </r>
    <r>
      <rPr>
        <sz val="8"/>
        <color indexed="63"/>
        <rFont val="Arial"/>
        <family val="2"/>
      </rPr>
      <t>, almost always white, typically </t>
    </r>
    <r>
      <rPr>
        <sz val="8"/>
        <color indexed="30"/>
        <rFont val="Arial"/>
        <family val="2"/>
      </rPr>
      <t>blond-haired</t>
    </r>
    <r>
      <rPr>
        <sz val="8"/>
        <color indexed="63"/>
        <rFont val="Arial"/>
        <family val="2"/>
      </rPr>
      <t> and </t>
    </r>
    <r>
      <rPr>
        <sz val="8"/>
        <color indexed="30"/>
        <rFont val="Arial"/>
        <family val="2"/>
      </rPr>
      <t>blue-eyed</t>
    </r>
    <r>
      <rPr>
        <sz val="8"/>
        <color indexed="63"/>
        <rFont val="Arial"/>
        <family val="2"/>
      </rPr>
      <t>. He is marked by his love of baseball, by having a skill with rural machinery and hunting firearms beyond his years, and his propensity to emit sounds like "Jeepers!" and "Gee Whiz!". The All-American boy usually dwells in </t>
    </r>
    <r>
      <rPr>
        <sz val="8"/>
        <color indexed="30"/>
        <rFont val="Arial"/>
        <family val="2"/>
      </rPr>
      <t>Everytown, America</t>
    </r>
    <r>
      <rPr>
        <sz val="8"/>
        <color indexed="63"/>
        <rFont val="Arial"/>
        <family val="2"/>
      </rPr>
      <t> in the heart of </t>
    </r>
    <r>
      <rPr>
        <sz val="8"/>
        <color indexed="30"/>
        <rFont val="Arial"/>
        <family val="2"/>
      </rPr>
      <t>Eagleland</t>
    </r>
    <r>
      <rPr>
        <sz val="8"/>
        <color indexed="63"/>
        <rFont val="Arial"/>
        <family val="2"/>
      </rPr>
      <t> within which he is as</t>
    </r>
    <r>
      <rPr>
        <sz val="8"/>
        <color indexed="30"/>
        <rFont val="Arial"/>
        <family val="2"/>
      </rPr>
      <t>free as the air, pedaling everywhere on his bicycle</t>
    </r>
    <r>
      <rPr>
        <sz val="8"/>
        <color indexed="63"/>
        <rFont val="Arial"/>
        <family val="2"/>
      </rPr>
      <t> or spending hours having innocent fun in his treehouse. </t>
    </r>
  </si>
  <si>
    <r>
      <t>Whereas the </t>
    </r>
    <r>
      <rPr>
        <sz val="8"/>
        <color indexed="30"/>
        <rFont val="Arial"/>
        <family val="2"/>
      </rPr>
      <t>Big Bad</t>
    </r>
    <r>
      <rPr>
        <sz val="8"/>
        <color indexed="63"/>
        <rFont val="Arial"/>
        <family val="2"/>
      </rPr>
      <t> is considered the ultimate evil to be defeated, the Big Good is the cornerstone of any heroic organization. This character is explicitly stated to be a counterpart to combat the forces of evil, likely calling all the shots in the organization and is normally the highest ranking or the absolute most powerful. Since </t>
    </r>
    <r>
      <rPr>
        <sz val="8"/>
        <color indexed="30"/>
        <rFont val="Arial"/>
        <family val="2"/>
      </rPr>
      <t>The Hero</t>
    </r>
    <r>
      <rPr>
        <sz val="8"/>
        <color indexed="63"/>
        <rFont val="Arial"/>
        <family val="2"/>
      </rPr>
      <t> is usually, </t>
    </r>
    <r>
      <rPr>
        <sz val="8"/>
        <color indexed="30"/>
        <rFont val="Arial"/>
        <family val="2"/>
      </rPr>
      <t>but</t>
    </r>
    <r>
      <rPr>
        <sz val="8"/>
        <color indexed="63"/>
        <rFont val="Arial"/>
        <family val="2"/>
      </rPr>
      <t> </t>
    </r>
    <r>
      <rPr>
        <sz val="8"/>
        <color indexed="30"/>
        <rFont val="Arial"/>
        <family val="2"/>
      </rPr>
      <t>not</t>
    </r>
    <r>
      <rPr>
        <sz val="8"/>
        <color indexed="63"/>
        <rFont val="Arial"/>
        <family val="2"/>
      </rPr>
      <t> </t>
    </r>
    <r>
      <rPr>
        <sz val="8"/>
        <color indexed="30"/>
        <rFont val="Arial"/>
        <family val="2"/>
      </rPr>
      <t xml:space="preserve">always </t>
    </r>
    <r>
      <rPr>
        <sz val="8"/>
        <color indexed="63"/>
        <rFont val="Arial"/>
        <family val="2"/>
      </rPr>
      <t>synonymous with the protagonist, the Big Good does not always fill that role, as it is usually more dramatic for the protagonist to work upwards from the bottom. It may be stated (at least in the beginning) that </t>
    </r>
    <r>
      <rPr>
        <sz val="8"/>
        <color indexed="30"/>
        <rFont val="Arial"/>
        <family val="2"/>
      </rPr>
      <t xml:space="preserve">The Hero </t>
    </r>
    <r>
      <rPr>
        <sz val="8"/>
        <color indexed="63"/>
        <rFont val="Arial"/>
        <family val="2"/>
      </rPr>
      <t>is expendable whereas this character is not. If not </t>
    </r>
    <r>
      <rPr>
        <sz val="8"/>
        <color indexed="30"/>
        <rFont val="Arial"/>
        <family val="2"/>
      </rPr>
      <t>The Hero</t>
    </r>
    <r>
      <rPr>
        <sz val="8"/>
        <color indexed="63"/>
        <rFont val="Arial"/>
        <family val="2"/>
      </rPr>
      <t>, they will most definitely be </t>
    </r>
    <r>
      <rPr>
        <sz val="8"/>
        <color indexed="30"/>
        <rFont val="Arial"/>
        <family val="2"/>
      </rPr>
      <t>the mentor</t>
    </r>
    <r>
      <rPr>
        <sz val="8"/>
        <color indexed="63"/>
        <rFont val="Arial"/>
        <family val="2"/>
      </rPr>
      <t> to craft </t>
    </r>
    <r>
      <rPr>
        <sz val="8"/>
        <color indexed="30"/>
        <rFont val="Arial"/>
        <family val="2"/>
      </rPr>
      <t>The Hero</t>
    </r>
    <r>
      <rPr>
        <sz val="8"/>
        <color indexed="63"/>
        <rFont val="Arial"/>
        <family val="2"/>
      </rPr>
      <t> into being the weapon they need him to be.</t>
    </r>
  </si>
  <si>
    <t>are those who are more Chaotic than Good. They value freedom, and feel that they and others should be free to pursue their own desires — it just so happens that what they desire is to do good. They do not see doing good as a "duty" and may actively resent any attempts to compel them to do good even if the stakes are high, but will probably end up doing them anyway, justifying their actions by saying that this is what they want to do. They are also the type most likely to get annoyed by being called "The Hero" or something similar. This is also the type most likely to be a Loveable Rogue who commits crimes for their own gain, but balance it out with Never Hurt an Innocent and doing lots of good elsewhere in their lives.</t>
  </si>
  <si>
    <t>are those who are more Good than Chaotic. They desire to do good, but also feel that they have a responsibility to do good, and view freedom as a secondary (but still important) concern — essentially, they feel that being good is the price of being free, and they are more likely than Freedom Before Goodness to use the law to achieve a good end. They are not opposed to the Lawful system and may even accept it as necessary or even good, but they will rarely, if ever, let it get in the way of doing what they feel is right, sometimes making them a heroic example of The Unfettered. However, this means they risk trampling on the rights and freedom of others and may push them into Well-Intentioned Extremist territory if they are not careful.</t>
  </si>
  <si>
    <t>Lawful Neutral, rules foremost</t>
  </si>
  <si>
    <t xml:space="preserve">Lawful Neutral, equality </t>
  </si>
  <si>
    <t>Lawful Neutral, internal morals</t>
  </si>
  <si>
    <t>Lawful Neutral, lawmaker</t>
  </si>
  <si>
    <t xml:space="preserve">An organization of persons dedicated to enforcing a particular religion's laws, in a role similar to (or overlapping with) civil law enforcement. This is almost always in cases where there is no separation between religious and secular authorities, but not necessarily: it could be a Secret Society maintaining a Masquerade, in which case the Church Police are not their religion's public face, but rather a kind of Secret Police. They may do double-duty as monks (or priests) and cops. Sometimes they are even styled after monastic orders. Very likely to be a State Sec. Knight Templars and Church Militants are to be found among their ranks. </t>
  </si>
  <si>
    <t>Churchgoing Villain</t>
  </si>
  <si>
    <t xml:space="preserve">He'll go to church on Sunday and rob a bank on Monday. He'll lie to get what he wants but he won't take the Lord's name in vain. He'll kill innocent people but won't hurt a priest. This is a character who identifies with a religion and participates in religious rituals but also commits crimes in his everyday life. Basically, a Family Values Villain if the "family value" is going to church. One reason a writer might create a Churchgoing Villain is to examine religious hypocrisy. The character often views religion as a set of rituals that he follows out of habit. He rarely applies the teachings of his religion to his everyday life and generally does not think deeply enough to see how irreconcilable his faith and his actions are. </t>
  </si>
  <si>
    <t>Civilian Villain</t>
  </si>
  <si>
    <t>Abusive Precursors cause problems through more direct acts than their neglectful equivalent, with the clear intent of doing so. To make it worse, it's likely they are still around and powerful enough that you can't do a thing about it. If a setting has both Neglectful or Benevolent and Abusive Precursors, expect them to have been at war, and that the Abusive Precursors either won or ended up as Sealed Evil in a Can or Only Mostly Dead. Now that their sworn enemies have become Energy Beings and moved to another plane of existence they might be ready to come back. Also, there are very good odds that both types of precursors share origins somehow, with either one race creating the other, both races being offshoots of one another or of a third race.</t>
  </si>
  <si>
    <t>Activist Fundamentalist Antics</t>
  </si>
  <si>
    <t xml:space="preserve">A character doing Activist Fundamentalist Antics is likely to scream all the wrong slogans at all the wrong places: religious gatherings, comedy festivals, family holiday dinners, even funerals. They may make botched attempts at Easy Evangelism, only to come across as a Jerkass. They are likely to step on all sorts of metaphorical toes, including their own as they trip over their own feet. One hallmark of this mentality is the desire to somehow exile and/or exterminate certain types of people. Maybe said people break taboos and/or are 'immoral', but the real issue is what they 'are' and not what they do e.g. they are the SINFUL HELL-SPAWN/children of parents who ate egg-salad sandwiches on a Tuesday IN DIRECT DEFIANCE OF GOD'S WILL. </t>
  </si>
  <si>
    <t>Accuser of the Brethren</t>
  </si>
  <si>
    <t>A potential villain who is consistently a failure or never gets the respect that he thinks he deserves, and may even be angry that the heroes don't take him seriously. He may not necessarily be entirely inept or have a laughably mild idea of what counts as villainy. Villain Decay is usually too simple an explanation. This is sometimes a relative situation, and the hero's Rogues Gallery just happens to include people more showy, better financed, or just plain scarier than him. These guys are why people are found Rooting for the Empire. The defining feature of such a villain is his gullibility: they are more often than not pitted against a Trickster who easily bamboozles them and leads them on their defeat, while it is obvious they should know better.</t>
  </si>
  <si>
    <t>Insane Admiral</t>
  </si>
  <si>
    <t xml:space="preserve">In most if not all war movies, there's an officer who seems to actually enjoy the war. He runs into battle with a smile on his face and seems sad that the war has to end someday.
Named after Lieutenant Colonel Kilgore in Apocalypse Now. This trope is the intersection of Blood Knight with Colonel Badass. Not necessarily The Neidermeyer (who is hated by his subordinates), and usually not a General Ripper (who's crazy), nor a Sociopathic Soldier. Not necessarily mean to the troops or totally obsessed, just someone who enjoys the war a bit too much. Any commanding officer from a Proud Warrior Race will automatically be this trope; just expect the words "honor in battle" to be thrown around a lot more. </t>
  </si>
  <si>
    <t>Combat Sadomasochist</t>
  </si>
  <si>
    <t xml:space="preserve">Some fight for honor, others glory, and a few just for the thrill of fighting. Then there are these people. The Combat Sadomasochist enjoys the pain from combat wounds, both their own and others'. When cut, stabbed or shot, they will moan in ecstasy and lap up the blood. After harming an opponent, and especially when they take a life, the sensation and expression on their face will be orgasmic. Their battle style will usually be intense and dance-like, and they usually eschew efficiently killing enemies in favor of doing so in the most painful way possible. Expect lots of Deliberate Injury Gambit. If the Combat Sadomasochist wins the battle and there are enemy survivors they won't receive the Geneva Convention treatment of POWs. </t>
  </si>
  <si>
    <t>Commie Nazis</t>
  </si>
  <si>
    <t xml:space="preserve">What differentiates the Jackass Genie from the Literal Genie is sheer malice. This creature has it in for whoever has the misfortune of being his master, and will make whatever bizarre interpretation is necessary to make the master's life a living hell. A Literal Genie will grant the wish as is, with no additional magic good or bad. The Jackass Genie will be the precise opposite of the Benevolent Genie, inserting the absolute worst version of any wish. Wish for a hot girlfriend? The Literal Genie will give her a fever (or turn her into a fire demon). The Jackass Genie will set her on fire. Try to head it off and wish for an attractive girlfriend? The Literal Genie will make her magnetic. The Jackass Genie will make her attract tigers. </t>
  </si>
  <si>
    <t>Dr. Jerk</t>
  </si>
  <si>
    <t>An underling fails, so their employer hires the best man (or woman) to get the job done- usually played out by villainous characters, who suffer a bitter and humiliating defeat at the hands of the hero by proxy, when the hero defeats their champion. Enraged at their defeat, they do not engage the heroes face to face themselves, but use their financial means to acquire the toughest specialists money can buy, to settle the score. The expert may be Only in It for the Money, but some are actually interested in the prospect of a Worthy Opponent to test their mettle. If the expert is soon defeated or killed despite their expertise, he (or she) is The World's Expert on Getting Killed.</t>
  </si>
  <si>
    <t>Carnival of Killers</t>
  </si>
  <si>
    <t>A character who plays tricks or otherwise disobeys normal rules &amp; conventional behavior. The Trickster openly questions and mocks authority, encourages impulse and enthusiasm, seeks out new ideas and experiences, destroys convention and complacency, and promotes chaos and unrest. At the same time, the trickster brings new knowledge, wisdom and many An Aesop. Even when punished horribly for his effrontery, his indomitable spirit (or sheer foolishness) keeps him coming back for more. Tricksters can be anything from gods of chaos, bedeviling heroes for a few laughs, to master manipulators who use cruel ploys and sadistic choices. They can also be heroes (or more likely Anti-Heroes) who make up for a lack of strength with manipulation.</t>
  </si>
  <si>
    <t>Second Dramatic Phase:  What's wrong? "In the second dramatic phase the character should be confronted with a moral dilemma that has no easy solution.  Your character may try to find that easy solution at first--he may avoid doing the right thing--but eventually the truth and the choices become obvious.  That doesn't mean you should be obvious, becasue that will make your story predictable and uninteresting.  We shouldn't ever be entirely sure what your protagonist will do.  There may be a real chance that he _won't_ do the right thing.  People do rationalize.  They do find easy ways out that salve their conscience.  In this plot, doing the right thing often comes at a high price."     Make sure the stakes are big enough, and the motives clear.  This doesn't mean that fate of the universe always has to hang on the horns of the dilemma, but the protagonist (and others) should have meaningful involvement.  Don't forget that self-esteem or other psychological stakes cost, too.</t>
  </si>
  <si>
    <t>Third Phase: You've made your choice, now pay the price... "As you develop your third dramatic phase, focus on the payment your character must make to make his sacrifice.  Most stories about sacrifice build up to this point: It is the moment of truth for your character.  Will he or won't he do the best thing? ... In this phase you should concentrate on two major aspects:     - the actual sacrifice of your character and how it affects him &amp;     - the effect of the sacrifice on the other characters… Watch our for over-sentimental or melodramatic pitfalls.  Don't exaggerate at this point.</t>
  </si>
  <si>
    <t>Jewelers often put shiny metal foil underneath a gem to make the stone shine brighter. A literary foil serves a similar contrast. This character highlights someone else's trait, usually by contrast. Sidekicks often serve as foils to the hero by being something the hero himself is not. A calm and pragmatic sidekick when the hero is hotheaded, for example. In the classic good-guy versus bad guy scenario, both the hero and villain can each be considered the other's foil, in that each acts to show how the other behaves in certain situations. These are far from the only pairings, however, as virtually any story with multiple characters can contrast the characters to show greater depths to them, regardless of what side they are on.</t>
  </si>
  <si>
    <t>The friends and helpers of the hero. They can be almost any type of hero playing a secondary role, a normal character observing the action, or Plucky Comic Relief - sometimes all 3. Typically they are a Foil, and this is often underscored by their dramatically different appearance. Sidekicks often get themselves into trouble, so the hero can rescue them. They also give the hero someone to explain the plot to. In the finale, they may line up against the Evil Minions. (The reason why they aren't Good Minions is in part the differences between the two relationships — the hero and sidekick both are heroic, reciprocal bonds of loyalty and friendship are far more likely than between the villain and his minions.) They are almost never older than the hero.</t>
  </si>
  <si>
    <t>Kid Sidekick</t>
  </si>
  <si>
    <t>"We are fascinated with people who push the limits of acceptable behavior, either by choice or by accident." "This fascination for people who inhabit the margins of society is what makes this plot so interesting...."  You and I probably fall into the middle...     "But life sometimes throws us a curve that we can't handle. ...Now you're on the margins of society and probably on the margin of acceptable behavior."     "The scary thing about wretched excess is that it can happen to anyone under any circumstances.  It doesn't really take much to unravel someone." "The real tension inherent in this plot comes from convincing the readers that whatever the excess, it could happen to them, too. True horror...lies in the commonplace. ... to make horror from everyday people and everyday events strikes to the core. ... a good writer could convince me that there are terrors just as great [as a vampire] lurking in all our lives. All it takes is the right turn of events."   "...The wretched excess plot is about people who have lost the veneer of civilization either because they are mentally unbalanced or because they have been trapped by circumstances that made them behave differently than they would under 'normal' circumstances...."</t>
  </si>
  <si>
    <t>Part one: an understanding of what life is like before the change...before the character starts being driven to extremes.  But be careful--just enough of a hint that we understand the character, not so much that we are bored. And bring in the catalyst "an event that forces change in the life of the main character.  Ultimately, the change will result in a total loss of control.  The change may be gradual--maybe hardly noticeable at first--but we watch in horror and fascination as the character begins the decline toward whatever his obsession is."</t>
  </si>
  <si>
    <t>Part two...develop the gradual loss of control.  "How does it affect the character?  How does it affect those who are near him?  Each successive complication takes him deeper into a well that seems to have no escape."</t>
  </si>
  <si>
    <t>Giant Japanese monsters that assault Tokyo, hapless island explorers, or each other are called Kaiju. Typically they arrive from somewhere Far Away. Whether that means space, Beneath the Earth, or a South Pacific island varies. Expect lots of Stuff Blowing Up to result, but, since Giant Equals Invincible, don't expect the explosions to actually hurt them. Do expect at least one case of Helicopter Flyswatter. Examples of this genre can range from straight-up Disaster Movie (Cloverfield, the first Godzilla movie) to all-out wrestling matches between People in Rubber Suits (Most of the later Godzilla movies). As this genre features a judicious application of Rule of Cool, expect the MST3K Mantra to be in full effect.</t>
  </si>
  <si>
    <t>Karma Houdini</t>
  </si>
  <si>
    <t>MASTER PLOT</t>
  </si>
  <si>
    <t>Adventure</t>
  </si>
  <si>
    <t xml:space="preserve"> A plot-driven story that focuses on reaching a series of goals.</t>
  </si>
  <si>
    <t>Ascension</t>
  </si>
  <si>
    <t xml:space="preserve"> Follows a character's rise to power.</t>
  </si>
  <si>
    <t>Descension</t>
  </si>
  <si>
    <t xml:space="preserve"> Like-wise to Ascension, follows a character fall from power.</t>
  </si>
  <si>
    <t>Discovery</t>
  </si>
  <si>
    <t xml:space="preserve"> A story that unearths those skeletons in a character's Mysterious Past.</t>
  </si>
  <si>
    <t>Escape</t>
  </si>
  <si>
    <t xml:space="preserve"> A Great Escape plot, similar to the Rescue, except the captive rescues himself/herself.</t>
  </si>
  <si>
    <t>Forbidden Love</t>
  </si>
  <si>
    <t> Star-Crossed Lovers who spend most of the plot trying to be together despite the world trying to tear them apart.</t>
  </si>
  <si>
    <t>Love</t>
  </si>
  <si>
    <t xml:space="preserve"> Your basic Boy Meets Girl Romance Arc, with two characters falling in love as the main story.</t>
  </si>
  <si>
    <t>Maturation</t>
  </si>
  <si>
    <t xml:space="preserve"> A Coming-of-Age Story, where the a character matures physically, emotionally or spiritually.</t>
  </si>
  <si>
    <t>Metamorphosis</t>
  </si>
  <si>
    <t xml:space="preserve"> A story revolving around a physical transformation of some kind, generally a true Metamorphosis is a one-way street.</t>
  </si>
  <si>
    <t>Pursuit</t>
  </si>
  <si>
    <t> The Chase plot, very action oriented.</t>
  </si>
  <si>
    <t>Quest</t>
  </si>
  <si>
    <t xml:space="preserve"> A character-driven story that has a hero go on a journey for something that changes him in some way.</t>
  </si>
  <si>
    <t>Rescue:</t>
  </si>
  <si>
    <t>A Rescue Arc as the main story, also very action oriented.</t>
  </si>
  <si>
    <t>Rivalry</t>
  </si>
  <si>
    <t xml:space="preserve"> Character-oriented story based on the interactions of two opposing characters, The Hero and The Rival.</t>
  </si>
  <si>
    <t>Sacrifice</t>
  </si>
  <si>
    <t xml:space="preserve"> Revolves around a characters and their sacrifices, lethal or otherwise.</t>
  </si>
  <si>
    <t>Temptation</t>
  </si>
  <si>
    <t xml:space="preserve"> The story revolves around whether or not to give into a temptation and the consequences, Pandora Box-like.</t>
  </si>
  <si>
    <t>The Riddle</t>
  </si>
  <si>
    <t xml:space="preserve"> Basic Mystery plot revolving around a Driving Question.</t>
  </si>
  <si>
    <t>Transformation</t>
  </si>
  <si>
    <t xml:space="preserve"> A story revolving around an inner-change, rather than a physical one.</t>
  </si>
  <si>
    <t>Underdog</t>
  </si>
  <si>
    <t xml:space="preserve"> A story where the Underdogs Never Lose. Revolves around an underdog (maybe they are underprivileged, poor, disabled, etc.) who triumphs despite overwhelming odds.</t>
  </si>
  <si>
    <t>Vengeance</t>
  </si>
  <si>
    <t xml:space="preserve"> Your basic Revenge story, very character-driven.</t>
  </si>
  <si>
    <t>Wretched Excess</t>
  </si>
  <si>
    <t xml:space="preserve"> Story where the character is in a downward spiral from drugs, greed, depression, insanity, etc.</t>
  </si>
  <si>
    <t>Master Plot</t>
  </si>
  <si>
    <t xml:space="preserve"> </t>
  </si>
  <si>
    <t>Act 2</t>
  </si>
  <si>
    <t>Summ</t>
  </si>
  <si>
    <t>The quest is the "search for a person, place or thing, tangible or intangible."  Specifically, the main character is looking for that certain something that they expect or hope will change their life.</t>
  </si>
  <si>
    <t>Act one is setup, where the hero(ine) gets the royal boot -- "a force moves him to act, either out of necessity or desire."  There is usually a major event or incident, a "motivating incident", which shapes and foreshadows the rest of the quest. Don't forget the sidekicks, good buddies, and other travelling companions.  There is almost a natural magnetism about a person setting out on a quest that pulls a suitable cast of helpers out of the fields, woods, and other hideyholes. After act one, the reader should be asking "Will (fill in your protagonist's name here) _find_ the (fill in desired object of quest)?"</t>
  </si>
  <si>
    <t>Act two is where we wander through wonders, disappointments, and delays. We run into difficulties, obstacles, those little "experiences" that make your character show their mettle in interesting ways.</t>
  </si>
  <si>
    <t xml:space="preserve">In a story where the plucky heroes are fighting against the The Empire, or some other oppressive government, one of the main villains will hold the title of Governor, or whatever the story's universe calls such a rank. The governor is usually a Lawful Evil type, although more sympathetic views can put them into a Lawful Neutral type. Sometimes though, the governor could live in a state that has a republican/democratic form of government, but they have ambitions that will put them at odds to the promised freedoms to the populace. They aren't usually the most powerful rank in all the land, as that is held usually by someone else. They may faithfully serve those above them, or have ambitions to replace those above them. </t>
  </si>
  <si>
    <t>Antagonistic Offspring</t>
  </si>
  <si>
    <t>Some children just don't see eye to eye with their parents. They may argue with them, flout their authority, or pretend they don't exist. This character, however, goes that extra mile. They're not only on a different page from their mom or dad, but a different side morally as well—and since the parent in question is at least nominally heroic, there is no way this is going to end well. Mom or dad might be a force for good, but their child is not, and is willing to let them know it. They're not Self Made Orphans, but if they get their way, they will be soon.</t>
  </si>
  <si>
    <t>The Antichrist</t>
  </si>
  <si>
    <t xml:space="preserve">Unlike the Dark Messiah, who may claim to be the Messiah/Saviour, the Antichrist is the real deal, but for the Legions of Hell. He is not dark but misunderstood. What he wants is to bring about The End of the World as We Know It so that the evil can inherit the Earth. By force. Prefers to Kick the Dog and Burn The Orphanage, For the Evulz. This is a guy so far up the Sorting Algorithm of Evil that there's not likely to be a Deus ex Machina capable of stopping him (or her), so the heroes likely have to race to stop him from either being released, being born, coming of age, or demonically possessing someone. Often, the consideration is that the vessel and the messiah are different entities, and killing the bad also kills the innocent. </t>
  </si>
  <si>
    <t>Anti-Role Model</t>
  </si>
  <si>
    <t>This character is the kind of person who sees the faults in a rebellion, whether it be that the rebels are no better than the oppressors themselves, or that they were wrong in rebelling from the beginning. He breaks off from the already existing rebellion to act against said rebellion. Often, but not always, this means appealing to their original superiors from the faction the rebellion acted against from the beginning, reasoning that the rebellion was unjustified from the beginning. Others start their own resistance, fighting against both The Empire and the original rebellion, knowing that the empire deserved to be brought to justice, but also that the methods of the original resistance cannot be justified either.</t>
  </si>
  <si>
    <t>Red-Headed Hero</t>
  </si>
  <si>
    <t>At first glance, he is the Reasonable Authority Figure or maybe even a Gentleman Detective. However, if you push them too far in just the right place (may or may not be their Berserk Button), he will have a good reason to become an outcast from the police force and perform a Face–Heel Turn. What causes them turn from the law they upheld varies, though disillusionment or disgruntlement will usually be at the root of it. Due to the nature of the trope, it's often used as part of the character's backstory, or as the surpise twist at the end. If the lawman is not the hero of the story, then he might do a full Face–Heel Turn. After helping the hero defeat the villains, he turns on the hero and tries to kill him so he can have the money for himself.</t>
  </si>
  <si>
    <t>The Legions of Hell</t>
  </si>
  <si>
    <t>Some fathers just really don't do well by their kids, at all. Some are aloof, remote, and offer scant praise for their children's achievements. Some expect their kids to act like adults from an early age and offer no guidance, whatsoever. Some will abandon their kids. Some will come to betray their children at a crucial moment. Some are just downright abusive. Some will even go so far as to try Offing the Offspring. A once few, however, will go the extra mile to take every action and every opportunity to foil their children's plans and ruin their lives and become an Archnemesis Dad (or a Foe Pa). This trope is Exactly What It Says on the Tin: a father or father figure who also happens to be a prime candidate for the title of a character's Archenemy.</t>
  </si>
  <si>
    <t>Arms Dealer</t>
  </si>
  <si>
    <t>In its basic form, a person who sells weaponry. These characters are generally depicted as slimy merchants of death, making money from brutal wars and providing the means to prolong the conflict. They may be inclined to start a War for Fun and Profit, hoping to make money from selling weapons. Sometimes, a potential customer may kill them and take their weapons. "I sell to leftists and rightists. I'd sell to pacifists, but they're not the most regular customers."</t>
  </si>
  <si>
    <t>An Ambassador's job is two-fold: to maintain healthy relationships with the country he is sent to, and to be well-versed in the customs and minutiae of their culture. The Ass in Ambassador forgets this. He is rude, makes no attempt to do as the Romans do, and shows little sign of being friendly (or even respectful) at all. Even attempts by his staff at Tactful Translation rarely undo the harm he causes. As a result the other ambassadors or representatives are forced to bend over backwards and take every insult or unreasonable request, because if they ever decide to resist for one moment, the ambassador will be immediately insulted and threaten to break all ties.</t>
  </si>
  <si>
    <t>Asshole Victim</t>
  </si>
  <si>
    <t>Normally when something bad happens to an individual you feel some degree of pity for them. But then when that person is a Jerkass, when horrible things happen to them it is less sympathy and more satisfaction. They are not directly responsible for THIS particular misfortune, as that would be Laser-Guided Karma, but their behavior means something like this was going to happen eventually. This can range from the victim merely being a dick to being a far worse criminal than the person he or she is a victim to.</t>
  </si>
  <si>
    <t>Ax-Crazy</t>
  </si>
  <si>
    <t>An "ax-crazy" character is someone who is psychologically unstablenote  and presents a clear and present danger to others. They are capable of extreme violence, whether carried out with a Slasher Smile, insane laughter, speaking in a Creepy Monotone, or out and out murderous rage, and with no way of knowing just what will set them off, which makes them extremely frightening to deal with. This mainly differentiates them from other eccentric characters who may themselves be obsessive, weird or seemingly crazy, but use this condition hand in hand with doing good, or at least not being in the way. However, some formerly established heroes can go through an episode of ax-craziness and still retain their heroic mantle.</t>
  </si>
  <si>
    <t>Babysitter from Hell</t>
  </si>
  <si>
    <t>While becoming a Badly Battered Babysitter may be an adult's worst nightmare, having a Babysitter from Hell is a child's. In Real Life, child abuse by a temporary or hired guardian is a very serious thing. But in fiction, it can be comedy gold. It's also a good way to give a character a Dark and Troubled Past that's only just dark enough, without making the parents out to be bad. A common fate of characters with a Hilariously Abusive Childhood. This villain type is always introduced the same way: parents need someone to care for their children. Often, possibly because either a parent or child has a bad reputation, short notice or bad timing (who'd have scheduled the prom and school PTA meeting on the same night?), the parents are left with few choices.</t>
  </si>
  <si>
    <t>Bad Boss</t>
  </si>
  <si>
    <t xml:space="preserve">A Diabolical Mastermind, jerkass character or other villain establishes just how bad they are by callously mistreating their own henchmen, sometimes outright maiming or killing them—not just for failures that weren't their fault, but simply because somebody blew their nose too noisily; or to remind them who's the biggest, baddest son-of-a-bitch there; or because he was in a bad mood; or in many cases, absolutely no reason whatsoever. Why anyone goes on working for them is unknown. Their behavior sometimes breeds Starscreams or annoys/scares off their mooks into joining the winning (or at least less dangerous) side, but sometimes it has no effect... and sometimes you're left wondering why anyone would work for them in the first place. </t>
  </si>
  <si>
    <t>The Bad Guys Are Cops</t>
  </si>
  <si>
    <t>Sealed Good in a Can</t>
  </si>
  <si>
    <t xml:space="preserve">The complete opposite of Sealed Evil in a Can. This entity is usually kind and gentle, and usually (if not always) rewards the one who releases it, if it can. In other cases, the wandering band of travelers are desperately trying to evade capture or being killed by the forces of darkness. They stumble upon the entity and, thanks to a can-opener (which can range from a trinket to a sacrifice), the only thing that can stop the great evil awakens, and prepares to open a can... of whoop-ass. Sometimes it's revealed that there is a baddie in there with them and they were the Barrier Maiden or the ever-fighting guard keeping them in (Sealed Evil in a Duel). </t>
  </si>
  <si>
    <t>Secular Hero</t>
  </si>
  <si>
    <t>Perhaps our hero prefers to live his creed rather than profess it much; for this guy, his deeds are his devotions, and "God helps those who help themselves." Maybe he's a believer who's uncomfortable with asking for divine help or bothered by the idea that Somebody Up There might be taking an interest in him. Note that the in-universe society might have a common religion that everyone presumably follows, or it may have many religions with no one sect that's predominant. Also note that this hero may not believe in a deity at all and finds it a waste of time to dispute the matter with others. The hero's secular nature may only become clear if/when religious topics are addressed. For whatever reason, this guy has better things to do.</t>
  </si>
  <si>
    <t>Sixth Ranger</t>
  </si>
  <si>
    <t>A female baddie with a chilly disposition and more than a touch of the dominatrix about her. In Darker and Edgier versions, this will often mean a love of (other people's) pain and suffering. Softer portrayals reduce this to a fervent militarism and devotion to the ideals of whichever totalitarian bunch she works for. Naturally, she'll usually be seen sporting a German or Russian accent, along with either a natty military uniform or something black and form-fitting. Whether or not she's vulnerable to good-guy seduction and subversion is highly variable. However, she's invariably attracted to power (which the hero lacks and the Big Bad has).</t>
  </si>
  <si>
    <t>Bastard Bastard</t>
  </si>
  <si>
    <t xml:space="preserve">He's the son of the ruler of the land. Therefore, he's the Prince, next in the line of succession, and a privileged member of his society, yes? No. Royal Blood aside, he's a nobody. He's a literal bastard, and the reason for the negative connotation of the word. Born with the shame of unmarried parents, he is marginalized at best, reviled and banished at worst (not to mention unable to inherit)—but unlike his more sympathetic counterpart, the Heroic Bastard, the Bastard Bastard is not trying to rise above society's expectations. Instead, his Parental Abandonment has created the ultimate Freudian Excuse. He's the Jerkass Woobie who's got it in for his father, his siblings, or maybe even the world. </t>
  </si>
  <si>
    <t>Battleaxe Nurse</t>
  </si>
  <si>
    <t>The Third Dramatic Movement: The Confrontation - In most cases, this is the climax, the short, fast, action-filled scene where all the blinders are removed, all the trickery fails, and the two are forced to face each other in deadly reality.  "If the basic premise of the rivalry plot is what happens when an immovable object meets an irresistible force, you should structure your characters and situations along those lines." Establish two conflicting and competing characters who vie for the same goal.  Give them equal but different strengths.  "Then create circumstances that test your characters according to their strengths." Make sure both characters win some, and lose others--make the reader really wonder who will win. This is a plot about human nature.  Make sure you know why both characters want to overcome the other--is it anger, jealousy, fear, or what that motivates the ambitions?  Then give the reader a real sense of the depth of their obsession, and where it springs from.</t>
  </si>
  <si>
    <t>"A rival is a person who competes for the same object or goal as another.  A rival is a person who disputes the prominence or superiority of another.  Nowhere else is the concept of deep structure more apparent than in a rivalry.  Two people have the same goal—whether it is to win the hand of another or to conquer each other's armies or to win a chess game--and each has her own motivation.  The possibilities are endless.  Whenever two people compete for a common goal, you have rivalry." "A principle rule of this plot is that the two adversaries should have equivalent strengths (although they can have different weaknesses). ... The point is that whatever the strength of one party, the other party has a _compensating_ strength that levels the balance."</t>
  </si>
  <si>
    <t>They are cute, sweet, innocent and extremely huggable. Incidentally they are also varying shades of violent, unstable, and downright insane. Cute and Psycho is a trope that describes characters who are genuinely cute in both appearance and mannerisms but have a completely batshit crazy side. Sometimes there are distinctly different sides which may be shown equally, but other times they are mostly one or the other, the Killer Rabbit displaying moments of sweetness and relative-sanity or The Cutie showing hints of a dark psychotic nature. Often there is some kind of Dark and Troubled Past, or Split Personality to justify how the two aspects of the person can both be genuine, but other times no explanation is revealed.</t>
  </si>
  <si>
    <t>Daddy's Little Villain</t>
  </si>
  <si>
    <t xml:space="preserve">She's the daughter/niece/granddaughter/etc of an Evil Overlord, who shares her parent's ambition, cunning, and/or cruelty. She could be anything from a simple Spoiled Brat to an Overlord in waiting. She's also likely to be a Princess (but almost never wears pink). Viewers should neither expect her to be The Ingenue nor expect a Heel–Face Turn from her, even if she falls for the hero. That would more be her just wanting him for herself than willingly joining his side; she'll want him to willingly join her side (and his refusal is likely to inspire Woman Scorned, however little reason she had to believe that he might accept). She is more likely to be a Dark Action Girl than a Dark Magical Girl. </t>
  </si>
  <si>
    <t>Dangerous Deserter</t>
  </si>
  <si>
    <t>Phase 3.  The Crisis.  The effects are unbearable, the conflict has risen, the stakes are so high...and will our protagonist continue to agonize or confess?  Repent and be forgiven. "The temptation plot isn't about action as much as it's about character. It is an examination of motives, needs and impulse.  The action supports the development of character, and as such, it's a plot fo the mind rather than of the body."</t>
  </si>
  <si>
    <t>Look at all this stuff! Creepy dolls, demonic dummies, wicked marionettes... who the hell makes this stuff, and why hasn't he had his license revoked yet? The Wicked Toymaker is someone who makes broken toys, and not in the "need new parts" sense. A subversion of the fairy tale trope of the beloved innocent toymaker who cares for children everywhere, the toymaker will often have a love for children that, while not often going into Squick territory, is nonetheless twisted. Perhaps they have a child's whimsy... and impertinence. Maybe they value kids so much, they want them to be safe and happy... especially from meddling parents. Or maybe it's the toys themselves that matter, and any kid who's dumb enough to break them deserves his wrath.</t>
  </si>
  <si>
    <t>Welcome To Evil Mart</t>
  </si>
  <si>
    <t>Here, you can find all of the delightfully vile tools you could ever need as a Big Bad. Need a Death Trap? We carry them all, from Acid Pools to Trap Doors! Looking to make your Mooks more reliable? You can trade in the standard issue variety for top-of-the-line Evil Inc. Mecha-Mooks! Want to build a new Super Villain Lair or Den of Iniquity? We offer not only the materials, but some of the finest dark and foreboding real estate around! Anything and everything you need for your Evil Plan is available and affordably priced. So, what will it be today?</t>
  </si>
  <si>
    <t>Wicked Witch</t>
  </si>
  <si>
    <t xml:space="preserve">Welcome to the dark side of the classic witch, step lightly or you may get eaten. The Wicked Witch archetype is a classic staple of Fairytales everywhere. It used to be that just about every witch was wicked, and if a non-evil female magic user appeared in folklore, she'd be referred to with a term like "sorceress" or "fairy godmother" instead, but in modern times that's not always the case. A lot of the trappings of Wicked Witch are shared by her good or neutral counterpart the Witch Classic, such as Broomstick riding and wearing pointy hats. </t>
  </si>
  <si>
    <t>Woman in Black</t>
  </si>
  <si>
    <t xml:space="preserve">Sometimes you have a teacher who is not a sadist, particularly strict, or overly nice. They are just a regular teacher. Until you threaten their students. After that you might want to start praying to whatever god is out there for mercy. You do not mess with their students. Getting away with just a lecture is not an option. Detention, even less. And don't even think about getting off with a warning. These are the teachers that make you wish they'd leave discipline up to the principal. A Sadist Teacher wants their students to suffer. A Badass Teacher wants those who make their students suffer to suffer. It is not uncommon for the same person to be both ("You can't do that to my student; only I can do that to my student!"), but if the Badass Teacher and the Sadist Teacher are different people, expect the two to have at least one confrontation over the treatment of their students. Usually they're the Non-Action Guy (or Girl) type, or a Nerd. Often they're well-respected and popular with their students (though this isn't always the case). </t>
  </si>
  <si>
    <t>Barefoot Sage</t>
  </si>
  <si>
    <t>The archetypal sage, a mentor, an oracle, a wise man/woman is sometimes given an unusual additional trait: an aversion to shoes. It may be because of religious asceticism, special connection to nature, or just general eccentricity. Whatever the cause is, the lack of footwear (especially in public places) makes the character look singular and different from everyone else, and therefore may serve to emphasize that (s)he knows and sees more than an ordinary person does, and is just too wise to care about social conventions. The religious connotations (like the said asceticism, or "bare feet on holy ground") may also come in handy. There is also a seemingly practical thought regarding one particular issue; if the character has a hermit-like mentality and depicted as never really moving from one spot (like meditating in one particular spot), then the need for having shoes is kinda moot and they'd might as well air out their feet.</t>
  </si>
  <si>
    <t xml:space="preserve">More a staple of movies (especially scifi), but also TV. When a male protagonist needs to consult with or bring in an expert on some obscure and/or technical subject (poisonous orchids, particle theory, rare diseases, ancient languages, prehistoric sharks, whatever), said expert will turn out to be female, drop dead gorgeous, and, at twentysomething, conspicuously too young to have possibly earned the relevant academic degrees or otherwise accrued such expertise (often this is handwaved by mentioning at some point that she was a Teen Genius). Not all of these are required, but the general gist is good enough. The reason why this trope is popular is because men want a woman who can tell them about Lagrange points and do a lap-dance. </t>
  </si>
  <si>
    <t>Perhaps it's their ability to uncover the truth about evil goings-on. Perhaps it's their brilliant research skills. More likely, it's a desire to do an exposé on them, finding out just what is under that lovely blouse. Journalists who are attractive, basically. A popular character in action movies and cop shows, as it's a good way to introduce a love interest who has a plausible reason for following the hero into danger. Sometimes overlaps with Action Girl, though it predates the latter trope's popularity by a good many decades, as it was more acceptable for a woman to be a nosy Boswell than a butt-kicking Battle Babe. Common characteristics of attractive female journalists are an abundance of "moxie", with "gams-a-plenty" or "legs from here to Kalamazoo".</t>
  </si>
  <si>
    <t>Exactly What It Says on the Tin, this is a young and attractive person who pursues a career in education. Because Beauty Equals Goodness, he is almost always also a Cool Teacher, though hentai series like to subvert this by making him evil or a sadist. He, or more likely she, often teaches health or science so the story can bring up human or animal reproduction. Male versions of this character tend towards wearing Stoic Spectacles, whereas female versions usually have a Hot Librarian appeal. While not exactly a teacher, the School Nurse also technically qualifies for this trope, being school staff and usually sharing a similar dynamic with the principal cast. School nurses, of course, tend to go for the Hot Scientist or Hospital Hottie look.</t>
  </si>
  <si>
    <t xml:space="preserve">Our hero certainly spends a lot of time rescuing that princess, so he must really care about her. And it's a safe bet that she really cares about him, so it's only natural to assume they're more than Just Friends, right? But wait… had anyone actually said that the two of them are together, or are you just assuming? Is the character denying the truth or stating it when he says "She Is Not My Girlfriend"? Is it Not What It Looks Like—or is it? We could ask questions all day. The Implied Love Interest is when one character fills the role of a Love Interest to another character in the narrative, or otherwise has a lot of tropes related to being a Love Interest surrounding them, but nothing explicit in the narrative or from the creators is ever stated on the matter. </t>
  </si>
  <si>
    <t>Usually, the Regent for Life is the bad guy. We say usually, because in these stories the rightful heir to the throne is usually a heroic figure, a nice if inexperienced youngster, or at least a decent guy who can actually claim legitimacy. While The Usurper is portrayed as greedy, power-hungry and brutal, willing to exploit the regency to earn the prestige and influence to take power, at any cost. Problem is, sometimes the positions are reversed. The heir has the automatic advantage of legitimacy, but what if he's evil? Or just jaw-droppingly incompetent? Or a jaw-droppingly incompetent complete monster? Even if he is competent, what happens if the kingdom is facing a terrible crisis it would take a much better leader to deal with?</t>
  </si>
  <si>
    <t>Yandere</t>
  </si>
  <si>
    <t>A character who is crazy about someone else… often literally and violently. Yanderes are usually identifiable by their blank eyes when they go crazy, blood being soaked on them for the majority of their screentime, carrying at least one signature weapon that they use to kill and/or attack others for the majority of their screentime, an appearance that will deceive others, psychotic behavior, and a tendency to attack and/or kill people who would get in the way of his/her love. Many of them are Ax-Crazy. When on the Good Guys' team, they are often the Token Evil Teammate. Bad news for anyone unfortunate enough to be the object of a Yandere's obsession. But even more pity should be saved for anyone who gets in the way to their affection.</t>
  </si>
  <si>
    <t>Yellow Peril</t>
  </si>
  <si>
    <t>Phase Two:  I Don't Wanna - The first reaction usually is denial, either literal or figurative. Don't shortcut this.  There's anger, resistance, etc.--work your character through them. "It may be, in fact, that your protagonist is actually trying to do the right thing, but doesn't know what the right thing is.  That means trial and error.  Finding out what works and what doesn't work. That is the process of growing up, the journey from innocence to experience."</t>
  </si>
  <si>
    <t>Phase Three: Finally - "Finally your protagonist develops a new system of beliefs and gets to the point where it can be tested.  In the third dramatic phase, your protagonist will finally accept (or reject) the change.  Since we've already noticed that most works of this type end on a positive note, your protagonist will accept the role of adult in a meaningful rather than a token way." Be careful with this plot.  Don't lecture or moralize, let the reader find the meaning buried in the prosaic...and see the world fresh again.</t>
  </si>
  <si>
    <t>1.  Lovers Found.  Present the two main characters and establish the relationship.  Deep love, marriage...and disaster strikes.  Kidnapping, parental moves, ex-spice, war, disease, accident, the flying fickle finger of fate...</t>
  </si>
  <si>
    <t>2.  Lovers split.  One (or both) of the two tries to find/rescue/reunite/rekindle.  Usually one is active, while the other is relatively passive.  Setbacks, complications, and troubles ensure that the situation gets worse, not better.</t>
  </si>
  <si>
    <t>3.  Lovers reunited!  Somehow, someway, when you least expect it—Candid Camera will bring them together!  "Opportunity presents itself to the diligent, and the active lover finally finds an opening that allows her either to overcome the antagonist or [overcome] the preventative force..."</t>
  </si>
  <si>
    <t xml:space="preserve">[Do you need somebody to love? -- beatles!]   "...Since we know conflict is fundamental to fiction, we also know 'Boy Meets Girl' isn't enough.  It must be 'Boy Meets Girl, But...' The story hinges on the 'But...'  These are the obstacles to love that keep the lovers from consummating their affair." "Sometimes the lovers are within what we might call social normals, but situations arise that aren't conducive to love, and people won't condone it.  Unlike the lovers in forbidden love, who usually pay for their 'folly' with their lives, these lovers have decent chancle of overcoming the obstacles that make their affair such rough sailing." Obstacles include confusion, misunderstanding, mistaken identities, gimmicks (one of us is a Ghost!), madness...even the size of certain organs (noses, for example). One common theme: two lovers find each other in the beginning and then circumstances step in to separate them.  </t>
  </si>
  <si>
    <t>Society lays out boundaries--social class, economic, religious, race, age, and various other groups that are "off-limits" for love. "...But the power of love--or just the idea of being in love--is enough to make some cross 'the line' and enter forbidden territory.  And since fiction often acts as our social conscience, there are plenty of stories to warn us about the penalties of crossing that line.  Occasionally a story comes along that flies in the face of social taboos and shows that love can sometimes be more powerful than the disapproval of an entire society.  Love sometimes thrives in the cracks."</t>
  </si>
  <si>
    <t>Phase the first:  show the beginning of the relationship.  Who are the lovers?  "Usually society, if it knows about the forbidden love, expresses its disapproval or takes direct action to stop it.  The lovers either pursue their affair in secret or in open defiance of what everyone else things.  The secret affair is almost always found out. Society is always ready to punish those who don't abide by its rules."</t>
  </si>
  <si>
    <t xml:space="preserve">Black Shirts are closet Evil Minions yearning for the day the villain brings about his Empire of Evil. In the meantime, they'll complain about the current "decadent and corrupt" government to anyone who won't roll their eyes and to some people who will. Once the villain starts recruiting, these guys are in line before breakfast. The threat that Black Shirts represent is a latent one. While they're harmless on their own or in peacetime, they quickly organize into a formidable force in service of the Big Bad. What's more, they completely agree with the Evil Overlord's agenda, no matter how cruel, inhuman or insane — even if it means that they'll end up dying themselves by its conclusion. </t>
  </si>
  <si>
    <t>Black Widow</t>
  </si>
  <si>
    <t>The maneater, the woman whose husbands/Love Interests keep on dying. Usually, a Black Widow is a cross between a Con Artist and a Serial Killer, a woman who seduces, marries, and then murders men for their money, always using a different name and identity each time to keep the police and her intended victims from twigging to her real identity. She's very much a highly successful vamp. Black Widows' methods may vary, but poisoning is often favored: it doesn't demand superior strength or leave obvious marks, and it's traditional for wives to do the cooking for their husbands. Also, many types of poisoning can have symptoms similar to those of common illnesses, which makes it easier for a Black Widow to collect life insurance money.</t>
  </si>
  <si>
    <t>Blob Monster</t>
  </si>
  <si>
    <t>The tragic hero is a longstanding literary concept, a character with a Fatal Flaw (like Pride, for example) who is doomed to fail in search of their Tragic Dream despite their best efforts or good intentions. This trope is rare on television, perhaps because watching someone fail once teaches a lesson, while watching them fail every Tuesday gets boring — though that didn't stop shows like Arrested Development or the so-inappropriately-titled Good Times, no matter how hard they Yank the Dog's Chain. It is more common in Mini Series and anime dramas, where the program's entire run can be dedicated to one or more Story Arcs that lead to the Tragic Hero's ultimate failure. You'll most likely find this in the Theatre, where the trope was born and codified.</t>
  </si>
  <si>
    <t>Trenchcoat Brigade</t>
  </si>
  <si>
    <t>Many figure that if they give a bloke a trenchcoat, a pack of smokes, and a five o'clock shadow; a quick wit, hard-boiled and self-referential dialogue and a mysterious and dark past, they've got themselves a Magnificent Bastard of an antihero that they can send out to fight occult foes. Sometimes it works out, sometimes it doesn't. What they always do get, though, is a member of the Trenchcoat Brigade. Members of the Trenchcoat Brigade are those characters who are strongly influenced by, inspired by, or out and out expy/copies of the character of John Constantine, first introduced in 1985 by DC Comics. He has all of the above characteristics, as well as being British, blond, and pretty much a loner.</t>
  </si>
  <si>
    <t>The Wise Prince</t>
  </si>
  <si>
    <t>(The Devil Wears Prada, Full Metal Jacket, Dogtooth, Nine to Five, American Beauty, Goodfellas, Godfather, One Flew Over the Cuckoo’s Nest)</t>
  </si>
  <si>
    <t>SUPERHERO:</t>
  </si>
  <si>
    <t>(Erin Brockovich, the Harry Potter series, The Matrix, Gladiator, A Beautiful Mind, X-Men, Spider-Man, Frankenstein)</t>
  </si>
  <si>
    <t>Summary</t>
  </si>
  <si>
    <t>SUDDEN EVENT</t>
  </si>
  <si>
    <t>INNOCENT HERO</t>
  </si>
  <si>
    <t>LIFE OR DEATH BATTLE</t>
  </si>
  <si>
    <t xml:space="preserve"> LIFE OR DEATH BATTLE</t>
  </si>
  <si>
    <t>WRONG WAY</t>
  </si>
  <si>
    <t xml:space="preserve"> ACCEPTANCE</t>
  </si>
  <si>
    <t>INCOMPLETE HERO</t>
  </si>
  <si>
    <t>COUNTERPART</t>
  </si>
  <si>
    <t>COMPLICATION</t>
  </si>
  <si>
    <t>DETECTIVE</t>
  </si>
  <si>
    <t>SECRET</t>
  </si>
  <si>
    <t>DARK TURN</t>
  </si>
  <si>
    <t>FOOL</t>
  </si>
  <si>
    <t>A character borrows some money, but for whatever reason is unable to pay it back. Cue pursuit by some rather aggressive "providers of innovative financial services," who are determined to get their money back by any means necessary. The character really should have thought twice before borrowing money from the All-Devouring Black Hole Loan Sharks. A Loan Shark is a stock villain who typically loans money at high interest rates and will stop at nothing to get it back. The loan shark may be only too eager to use violence if necessary. He may also have mob connections — money-lending is a time-honored means for organized crime to use money gotten from any number of less-than-honest means, and the hounding of their victims for payment.</t>
  </si>
  <si>
    <t>Loners Are Freaks</t>
  </si>
  <si>
    <t>An unfortunate and inevitable side-effect of The Power of Friendship is that if you don't have friends, there's something wrong with you, since being a loner is not "natural". Similarly, if a writer is going to create a sympathetic Anti-Hero, they often choose to make the character a brooding and friendless loner. Introversion seems to get used much more often than other epic or humanizing flaws like pride, addiction, jealousy or lust. Perhaps this is because showing a complete lack of a social life as opposed to a self-destructive one is much easier to accomplish. A quick establishing shot of a character sitting alone in a social setting or an insistence that they be left to their own devices is an easy way to alert the audience that something isn't quite right.</t>
  </si>
  <si>
    <t>Loony Fan</t>
  </si>
  <si>
    <t>The Unfazed Everyman is an ordinary human with no special powers, who happens to hang around with aliens, time travellers, espers or wizards, and assorted other weirdos. Unlike most of their kind for whom such oddbods are invisible, Unfazed Everymen have a great capacity to cope with and accept the incomprehensible wackiness that surrounds them; in many cases with a wise and rational demeanor. Generally, they are in there so that the audience has somebody to relate to. Commonly the main character, and may be a Fish out of Water or/and an Unlucky Everydude. May or may not be played up as a loser.</t>
  </si>
  <si>
    <t>Unlikely Hero</t>
  </si>
  <si>
    <t xml:space="preserve">Every so often the throne is inherited by someone completely out of his gourd. Whatever the cause, the sovereign is still given the full power and support of the state despite their obvious insanity, with inevitably disastrous consequences. The Caligula will be wildly irrational, violently moody, extremely debauched, will never tolerate being told anything he doesn't want to hear, and probably afflicted with a god complex. In short he will be a Psychopathic Manchild with the power of life or death over everyone he can reach. He may be a sexual deviant, or he might take pleasure in the pain and suffering he causes. He may indulge in renaming cities or the entire country after himself. Do anything he finds displeasing, be dragged off to a grisly death. </t>
  </si>
  <si>
    <t>Card-Carrying Villain</t>
  </si>
  <si>
    <t>Villains like this may be greedy, violent, comical, etc. but most importantly, they are Evil. It's in the job description. They refer to themselves as Evil, with a capital "E". Stretch it out to "Eeeeeevil" for emphasis. (They may even pronounce the "I" with emphasized shortness. Ee-vill. Like the froo-it of the dev-ill.) Terminal cases even require their minions to call them "Your Evilness". In fact, calling them evil, vile, ruthless, or any generally negative epithet will backfire and be received by these villainous types as the kindest of compliments. The Card Carrying Villain demands to be respected and feared and on top of the heap over everyone else because Evil Is Cool and Good Is Dumb.</t>
  </si>
  <si>
    <t>The Chessmaster</t>
  </si>
  <si>
    <t>Chessmasters tug at their strings of influence, patiently move their pieces into places that often seem harmless or pointless until the trap is closed, and get innocent Unwitting Pawns to do all the heavy lifting. The best will also have layers upon layers of misdirection and backup plans in case some unexpected hero appears to gum up the works. Chessmasters can sometimes be on the side of good, but if so they'll almost certainly be the Anti-Hero (Pragmatic) at best or the Well-Intentioned Extremist at worst, as it's very hard to plan a Chessmaster scheme that doesn't sacrifice a few pawns along the way. Many chessmasters are Villains With Good Publicity, but they can also be someone no one has ever heard of.</t>
  </si>
  <si>
    <t>Child Eater</t>
  </si>
  <si>
    <r>
      <t xml:space="preserve">The second guy. No, not the Sidekick, not the Supporting Protagonist, who is the main character yet not the focus of the story. Not the Decoy Protagonist either. </t>
    </r>
    <r>
      <rPr>
        <i/>
        <sz val="8"/>
        <color indexed="8"/>
        <rFont val="Calibri"/>
        <family val="2"/>
      </rPr>
      <t>The second person the show revolves around.</t>
    </r>
    <r>
      <rPr>
        <sz val="8"/>
        <color indexed="8"/>
        <rFont val="Calibri"/>
        <family val="2"/>
      </rPr>
      <t xml:space="preserve"> The deuteragonist (from Greek: second actor) is the second important character in the story; the first is, of course, The Protagonist. This person can be either with, or against the protagonist - thus sometimes pulling double duty as a major antagonist or rival to the protagonist; though they are rarely the "main villain" in this sort of scenario, they may be a high ranking minion. If on the same side as the protagonist they can be a sidekick, lancer, or love interest as long as they are given enough screen time independent of the main protagonist.</t>
    </r>
  </si>
  <si>
    <t>0% Approval Rating</t>
  </si>
  <si>
    <t>It's a rare and lucky Evil Overlord who manages to get The Empire nice and entrenched, perhaps even managing to Take Over the World. And when they do, life probably seems pretty good, what with being master of all they survey. There's just one little problem they sometimes face. (Well, two, if you count those pesky heroes) Everyone hates them. Everyone. The reason varies. Sometimes, it's their little hobby of periodically going out and raining terror, destruction, and death upon the quivering populace to remind everyone who's boss. Sometimes, it's the high taxes they demand as the peasants starve.  And sometimes... who knows?</t>
  </si>
  <si>
    <t>Absolute Xenophobe</t>
  </si>
  <si>
    <t>Some have evil as a way of life. Some just have it as a job. But others have it as a tool, able to use it only as far as they need it. They're perfectly willing to do a crime or hurt people if needed, but when it isn't, they're also willing to do things peacefuly. Basically, the Incidental Villain is a character who technically is a villain, but only actually does something worthy of a true villain occasionally; most of the time not doing anything particularly bad, only when necessary. The rest of the time, he plays by the rules or is amiable to our heroes. Half the time the hero doesn't have to worry, because at the moment the enemy doesn't really care to antagonize: They know he's capable of villainy, but tolerate him because he's not currently doing anything wrong.</t>
  </si>
  <si>
    <t>Ineffectual Sympathetic Villain</t>
  </si>
  <si>
    <t>The relationship between the Big Bad and The Dragon is...complicated. It would seem that the relationship between the two positions varies from grudging respect to deep loathing. But what if the two are actually friends? It's not too much of a stretch, when you think about it; who does the Big Bad always have at his beck and call to talk out his issues and hang out with? His Dragon. After spending so much time together, the two may form a kind of a bond, whether it's just a matter of Emperor Nefarious wanting to know how Zartok the Destroyer's wife and kids are, or if the two are True Companions, sticking out for each other to the end. Sometimes the Big Bad cares nothing for any of his troops except for his right-hand man, or cares for the lot.</t>
  </si>
  <si>
    <t>Villainous Glutton</t>
  </si>
  <si>
    <t>There are the villains who provoke moral outrage. Some arouse carnal desires. A rare few inspire twisted admiration. And then, there's pure disgust. That's what this guy — and it's very commonly a guy — is for. He consumes. He devours. He gives nothing back. Meet: the Villainous Glutton. He tends to run visually opposite to the Lean and Mean character. He will usually be a bulky Fat Bastard, although not necessarily obese; his eating habits symbolize his Greed and lust for power, rarities, food, or whatever else he may be after. In some cases, some sort of powers may be the source of that bulk, too; alternately, the character may be muscular, but the drawing style will still usually result in a clearly "fat" look. Typically Large and in Charge.</t>
  </si>
  <si>
    <t>Villainous Harlequin</t>
  </si>
  <si>
    <t>A step down from the Monster Clown, a Villainous Harlequin is a villain that taps into the same vein but usually Played for Laughs and rarely attempts to be outright scary. A Villainous Harlequin (if female) will often be the Perky Female Minion of the Quirky Miniboss Squad, rarely going any higher up. She has shades of The Trickster in her impulsive and anarchic ways, but lacks the intelligence necessary for this trait to provide any real danger. Whether male or female, a Villainous Harlequin may fancy him or herself as a Smug Snake, but his or her childish demeanor and outlandish appearance ruins any chance of anyone taking him or her seriously. Expect temper tantrums when plans inevitably fail.</t>
  </si>
  <si>
    <t>Villainous Underdog</t>
  </si>
  <si>
    <t>n fictional military settings, the brass tend to be a bit unstable. Frequently they become so obsessed with their own pet projects that they endanger national security. Other times their brazenness and/or paranoia almost leads to wars breaking out between rival superpowers. They may be a Conspiracy Theorist with authority investigating the heroes, an Obstructive Bureaucrat making hell for the heroes, or they may be covering up for their own wrongdoings. These are the ones most likely to send the heroes on a dubious mission. They could be a General Ripper obsessed with the enemy, or they could be cowards who fear public exposure of their own wrongdoings.</t>
  </si>
  <si>
    <t>Intellectually Supported Tyranny</t>
  </si>
  <si>
    <t>This references a general idea that intellectuals are supposed to be responsible in their social and political opinions, but has a more general application to the phenomenon of such people becoming (at best misguided) sympathizers of the Evil Overlord du jour. In fiction, this is a good variation on Not Brainwashed. Given that they tend to reference actual totalitarian governments, dystopian works often have the heroes interacting with this type, who tends to have power in a paradoxically anti-intellectual state.</t>
  </si>
  <si>
    <t>Jack the Ripoff</t>
  </si>
  <si>
    <t xml:space="preserve">If you want to make a big splash on the criminal scene, you've got to make your crime memorable. And what's the best way to do that? Why, to duplicate a crime that's already memorable. This is Jack the Ripoff's modus operandi. In fact, you could say that Jack doesn't actually have a modus operandi at all, because he's just copying the M.O. of some past crime (not his own, of course; that would make him a serial criminal). Usually an especially (in)famous one or one that was never solved. Copycat killers are a very common plot twist in police dramas, movies, and mystery novels where the plot involves serial killings. The copycat may occasionally serve as a Red Herring - the detectives think they've caught the killer, but the serial killer is loose. </t>
  </si>
  <si>
    <t>Jackass Genie</t>
  </si>
  <si>
    <t>A household or personal servant who acts as a "combat effective" despite their official position having nothing to do with combat. May overlap with Almighty Janitor if said butler/servant is the only one hired in the household, but if said butler/household servant is the head servant of the household, then this trope will also overlap with Asskicking Equals Authority, because he or she is granted the position to command the other servants because he or she can personally protect the master of the manor. If a Battle Butler is female she will probably wear a suit, even if she is called a maid. If she does wear an appropriate maid outfit, she is a Ninja Maid. If a Battle Butler is also referred to as a bodyguard, you can expect full blownsamurai-level abilities; this type of Battle Butler tends to overlap with The Dragon.</t>
  </si>
  <si>
    <t>Bounty Hunter</t>
  </si>
  <si>
    <t xml:space="preserve">Born of the Old West but found in many other genres since, the bounty hunter makes a living pursuing criminals for the price on their heads. His line of work often makes him gruff and cynical, if he lives long enough, and in the eyes of some citizens, he may be only slightly better (or worse) than the criminals he hunts. Sometimes, the bounty hunter captures criminals and brings them back to face trial (which is how real bounty hunters operate nowadays). But other times, especially in Westerns, the bounty hunter's reward is of the "Dead or Alive" variety, and many bounty hunters of the latter type kill their bounties rather than let them Run for the Border. These kinds of bounty hunters are often called "bounty killers" or, more pejoratively, "assassins" or "headhunters". </t>
  </si>
  <si>
    <t>Bringing In The Expert</t>
  </si>
  <si>
    <t>Basically this is someone who was a master in their field, but they're now behind the times as they haven't been able to keep up with advances in the field. Particularly using newer technologies. This can be done in three ways: 1. They become a mentor to the hero, teaching him ancient and powerful techniques to supplement (or replace) his arsenal. 2. They allow for An Aesop on not getting over-confident or complacent, by dying or getting Put on a Bus when the modern techniques they needed could have saved them. 3. They still remain awesome, despite (or because) of forsaking the advances. Sometimes the old method is supplanted by an apparently-more-powerful new method, but the new method has a terrible curse that leads to its ultimate defeat or rejection.</t>
  </si>
  <si>
    <t>The Old Convict</t>
  </si>
  <si>
    <t>You'll find him in just about every prison film and television series ever made. He's the old convict that's been inside as long as anyone can remember (maybe he even received a Longer-Than-Life Sentence). He knows everything there is to know about how the prison works, and can explain it to new inmates. He tends to have the respect of most of his fellow inmates (except maybe the Ax-Crazy psychos). Oftentimes no-one (except himself) knows just what he did to end up here, and wonders just why he belongs in jail. If the central characters decide to break out, the Old Convict probably won't go with them, realising he no longer knows how to survive in the outside world. He may die at the hands of the authorities or vicious fellow inmates (maybe in an attack actually aimed at the hero), inspiring the heroes to either escape or seek vengeance. Compare the Almighty Janitor.</t>
  </si>
  <si>
    <t>Old Master</t>
  </si>
  <si>
    <t>He is most often a very serious character, and often involved in a profession that warrants violence or is on the shadier side of the law like a soldier of fortune, professional spy, or professional assassin. Regardless of who employs him or what their job is, a Consummate Professional is standard for Men in Black types too. He can also belong to a more conventional profession, but be ruthlessly dedicated to it, such as a profession in the legal system or a corporate position. He has a very strict code of conduct, and instantly dislikes anyone who implies he should lighten up. He instantly dislikes anyone who's a little too friendly (Being Personal Isn't Professional). This attitude is most of the time justified: his work makes any personal connection or moral compunction a liability. This doesn't mean he's a complete cold fish, it just means he prefers ethics to morals. Morals are broad and prone to emotional interpretation, ethics are more efficient. They stick most to Lawful and Neutral alignments, rarely to Good and NEVER Chaotic. </t>
  </si>
  <si>
    <t>Contract on the Hitman</t>
  </si>
  <si>
    <t xml:space="preserve">A professional killer (most likely a Hitman with a Heart) suddenly finds himself being hunted by the very organization he works for. Cue a plot line involving him taking out other assassins as he works his way through the ranks trying to find out who wants him dead and why. Sometimes it's because the assassin wants to quit their profession, leading to The Syndicate (or The Government, or whatever other employers he's working for) reminding him, in deadly fashion, that there's only one way to leave. Sometimes it's because his employers don't want to pay him for a crucial job or consider him to have outlived his usefulness or failed them in some manner, particularly if he refused to do a hit for them that the assassin considered to be against his principles (women and kids are an all time favorite, falling In Love with the Mark being especially common). Sometimes it's revenge for a past loss or embarrassment at the assassin's hands, or because he or she wants something (or someone) that the assassin has and wants him or her out of the way. </t>
  </si>
  <si>
    <t>Fighting for a Homeland</t>
  </si>
  <si>
    <t>sually, when someone fights, it's for a reason. Sometimes it's for patriotism or to fulfill an ideal. Sometimes it's to protect something or someone. And sometimes it's for some sort of compensation. The motivation of fighting solely for monetary gain is generally not treated as sympathetic. However, when the compensation is more than simply money, that can change. This group of people lost their homeland and has been seeking it ever since. Perhaps it was destroyed, or they were exiled, or they were on the losing end of a war. Whatever the reason, they want someplace to call home. Preferably their original home, but they might choose not to be picky. And they'll do just about anything for someone who can promise them that home back. They often have no one but each other. As a consequence, their commander is often A Father to His Men, and they are True Companions. (But not in more cynical stories.)</t>
  </si>
  <si>
    <t>A character, often an adult or sometimes teenager, has a considerably younger Sidekick. Traditionally the kid will often act as The Watson for the main character, and/or as someone for younger audiences to identify with. Sometimes the kid acts as a Morality Pet or as a Wish Fulfillment personification, which goes some way to explaining the implausibility of a responsible adult putting a young child in dangerous situations. Sometimes the sidekick will be a Teen Genius (or younger) in an attempt to justify their presence, or even a Cute Bruiser. Other times, they're The Load and a Damsel in Distress.</t>
  </si>
  <si>
    <t>Cowardly Sidekick</t>
  </si>
  <si>
    <t>Bumbling Sidekick</t>
  </si>
  <si>
    <t>An annoying, incompetent sidekick for another character — usually an Unsympathetic Comedy Protagonist — who barely tolerates him. The only talent a Bumbling Sidekick has is the ability to tolerate any amount of abuse — and he needs it, given how often his "friends" are yelling at him and throwing him face-first into walls. Some Bumbling Sidekicks are delusional and think they are appreciated, which is why they put up with the abuse they get. Others are just too desperate for friendship and/or money to leave. They tend to have extreme luck — either they're the resident Butt Monkey, or they reap all the benefits of other characters' hard work, which makes everyone resent them even more.</t>
  </si>
  <si>
    <t>Hyper-Competent Sidekick</t>
  </si>
  <si>
    <t>Part three.  Here the character loses control.  "It is the turning point of the plot.  Clearly things cannot get worse." You don't have to write a tragedy!  "Your character may find a more constructive way out and start back on the road to healing.  But something important must happen to resolve the excess."</t>
  </si>
  <si>
    <t>"As you fashion your character, keep in mind that it's important for the reader to know and understand the stages of development that your character is going through.  We should know what he was like _before_ the great change in his life so we have a basis of comparison.  This constitutes the first movement of your plot."</t>
  </si>
  <si>
    <t>Second movement:  show us the change that propels the character from his former life into his emerging life.  Gradual or instantaneous, "these events make it impossible for your character to remain the same."</t>
  </si>
  <si>
    <t>“The third movement is the culmination of character and events. If the character has a flaw, we will see the expression of the flaw and how it affects him and those around him.  Your character may overcome that flaw after some drastic event forces him to confront himself.  Usually (but not always) some catastrophe—the result of your character's behavior--forces a realization of what he has 'become.'..."</t>
  </si>
  <si>
    <t>“The third movement is the culmination of character and events. If the character has a flaw, we will see the expression of the flaw and how it affects him and those around him.  Your character  succumbs to the flaw.  Usually (but not always) some catastrophe—the result of your character's behavior--forces a realization of what he has 'become.'..."</t>
  </si>
  <si>
    <t xml:space="preserve">    </t>
  </si>
  <si>
    <t>"_Real_ drama, they've been telling us, is a story about a person who falls from a high place because of a tragic flaw in character. ... These days there aren't a lot of kings and queens to choose from, but still we have a fascination for stories about people who fall from high places." "We have an equal fascination with people who rise from humble beginnings to great prominence, the so-called rags-to-riches scenario..." "These are stories about people, first, last, and foremost.  Without a centerpiece character, you have no plot.  The main character is the focus of the story. ..."     "...you must develop a main character that is compelling and strong enough to carry the entire story, from beginning to end. ...""Just as the ascension plot examines the positive values of human character under stress, the descension explores the negative values of human character under stress.  These are dark tales.  They are tales about power and corruption and greed.  The human spirit fails in its moment of crisis.""...As you develop your central character, you will find that she will quickly become extraordinary.  Your main character may start out average, but events (Fate, if you prefer) lift the character above the ordinary and the trivial.  We compare the phases of character development she has gone through as a result of these circumstances.  Some handle it well; others don't."</t>
  </si>
  <si>
    <t>Act three!  Do we reach the goal (get the gold, find the lost treasure, etc.)?  And when we do, what happens?</t>
  </si>
  <si>
    <t>The Quest is a character plot, a plot of the mind. The adventure, in contrast, is an action plot, a plot of the body. The difference is that in the quest, we are watching a person making a journey; in the adventure, our attention is on the journey. Exotic, strange, dangerous, new!  A venture into the unknown, a look at the unexpected or unusual...</t>
  </si>
  <si>
    <t>Maybe it's because they land somewhere in the Uncanny Valley. Maybe, as with the Monster Clown, it's because writers like subverting the traditionally "cute". Maybe it is a reflection of our savage ancestry. Maybe it's a remnant of our struggle with our differently-evolved cousins. Or maybe it's simply that Everything's Better with Monkeys. Whatever the reason, killer simians make for good alien monsters. Such extraterrestrial monkeys tend to be brutish killing machines - an intelligent alien ape is usually a subversion. Yes, we know this should be called Killer Space Non-Human Primate. No, Earthly villains who happen to be actual apes are not Killer Space Monkeys.</t>
  </si>
  <si>
    <t>Knight Templar</t>
  </si>
  <si>
    <t>Sometimes, the Forces of Light and Goodness get too hardcore. In a deadly combination of Well-Intentioned Extremist, The Fundamentalist, Moral Guardians, and sometimes He Who Fights Monsters, they get blinded by themselves and their ideals, and this extreme becomes tyrannical sociopathy. It's not the Forces of Darkness' fault, but they are laughing their asses off and taking a great deal of satisfaction that they were right. It's basically The Mole version of Hero Antagonist. Usually, the Knight Templar's primary step (or objective) to his perceived "utopia" is to get rid of that pesky "free will" thing that is the cause of crime and evil. The lightest offences, such as jaywalking, are met with Draconian punishments such as full imprisonment, death etc.</t>
  </si>
  <si>
    <t>Lady Macbeth</t>
  </si>
  <si>
    <t xml:space="preserve">Similar to Strawman Political, except that the message delivered through this method is usually not of a political nature and is generally geared towards children and what the executives view as moronic viewers. It is used to dissuade children from smoking, get them to eat a healthy diet of fruits and vegetables while avoiding foods containing fat, cholesterol, sugar, and caffeine, or to convince them not to use drugs. Other Aesops may also be delivered through this method. How it works is that the character who partakes in the undesirable behavior is portrayed as being rude, crude, possibly ugly, bullying, obnoxious, antisocial, stupid, foolish, misguided, shallow, arrogant, or any combination of these traits. </t>
  </si>
  <si>
    <t>Anti-Villain</t>
  </si>
  <si>
    <t>The Anti-Villain is the opposite of an Anti-Hero—a villain with heroic goals, personality traits, and/or virtues. Their desired ends are mostly good, but their means of getting there are evil. Alternatively, their desired ends are evil, but far more ethical or moral than most villains and they thus use fairly benign means to achieve it, and can be heroic on occasion. They could also be someone or something whose desired ends or means are not necessarily "evil" at all, but their actions simply conflict with that of whoever seems to be the protagonist. They often reach a kind of critical mass that makes them more good than normal villains but not quite heroes, blurring the line between hero and villain the same way an Anti-Hero does (just the villian side).</t>
  </si>
  <si>
    <t>Archnemesis Dad</t>
  </si>
  <si>
    <t>A particular Deconstruction of the villain, a Tragic Villain is completely aware of their evil but takes little pleasure from it. Rather, they feel compelled to engage in evil due to circumstances beyond their control. A common form of Tragic Villain is one who has his Heel Realization after crossing the Moral Event Horizon: he has no hope of redemption, so despite My Master, Right or Wrong, he continues to follow orders. A Knight Templar who stops attacking potential rebels may realize how his orders are doing more wrong than right, but the side of good will never take him... there's no turning back from where he is standing. Or maybe a hero was forced to commit a necessary evil, and never forgave themselves, deciding they're now a villain beyond hope.</t>
  </si>
  <si>
    <t>Trapped in Villainy</t>
  </si>
  <si>
    <t>Arrogant Kung-Fu Guy</t>
  </si>
  <si>
    <t>There are villains that want your stuff, villains that want you to do what they want, villains that want you dead. This guy is nowhere near as wasteful. He wants what makes you you, and he wants it for himself. When he beats you, he will take your abilities, your uniqueness, your everything and make them his own. He usually does this by literally absorbing or consuming you, though sometime he'll just take the pieces of you he likes and discard the rest. Either way, the more he gets, the stronger he gets. The stronger he gets, the more people he gets. This is his motivation. This is a common attribute of zombies; zombie hordes tend to become more dangerous the more zombies are in them.</t>
  </si>
  <si>
    <t>Ass in Ambassador</t>
  </si>
  <si>
    <t>More Sonny Chiba than Bruce Lee, the Arrogant Kung-Fu Guy is a loner. He's simply too mean to have friends. Unparalleled in combat, he has The Gift. His interpersonal skills are nonexistent, and his temper is best described as "volcanic." Living in a constant state of aggravation, his only joy comes from Trash Talking and putting "foolish fools" in their place (and sometimes even that's a stretch). He may not actually enjoy fighting, or even want to if he can help it, but it's all he knows, possibly through being trained by a Thug Dojo. Their view of the world means they can never understand the concept of the Worthy Opponent, as they are either better than you or you are the roadblock standing in the way of greatness.</t>
  </si>
  <si>
    <t>The Assimilator</t>
  </si>
  <si>
    <t>The rural southern U.S., and indeed, the rural north of England, are apparently full of small towns run by evil hicks of some sort. His control over the town may be political, economic, religious, or purely criminal, but in most cases it gradually expands to "all of the above". One of the most obvious hallmarks of a town run by a Corrupt Hick is the apparent lack of a judicial system. It seems the Corrupt Hick can just go around arresting whoever he wants for no reason without them ever getting a trial. If there's a courthouse in town, it's certainly not being used. (On the rare occasion there is a trial, it will have a Hanging Judge who will be on the payroll.) In all these respects, the Corrupt Hick is effectively a modern-day version of the Feudal Overlord of yore.</t>
  </si>
  <si>
    <t>Corrupt Politician</t>
  </si>
  <si>
    <t>Corrupt Quartermaster</t>
  </si>
  <si>
    <t>The Corrupter</t>
  </si>
  <si>
    <t>Not to be confused with The Corruption, which is more of an impersonal force, this character's primary role in the story is to bring out the worst in everyone around them. Often, their ultimate goal is getting the hero to do a Face–Heel Turn. They fulfill this role willingly and knowingly — perhaps they are doing it For the Evulz, or because they seek validation by dragging others down to their level. Perhaps corrupting the hero advances their own agenda in some way — perhaps opening the hero to recruitment as an ally, perhaps something more subtle. Or maybe they just think that Humans Are Bastards and are trying to prove it.</t>
  </si>
  <si>
    <t>The Corruption</t>
  </si>
  <si>
    <t>The Corruption is a force of chaos that gives some of its victims a Superpowered Evil Side before (or while) it mutates them into mindless monsters. The Body Horror transformation progresses gradually, and the final result tends to be a hideous, slithering creature which looks like the spawn of an Eldritch Abomination, an Enemy to All Living Things capable of inflicting the Corruption on any creature falling into its tentacled clutches. In the standard plotline, it will usually infect The Hero at some point. While seeking to cure himself, the infected hero must struggle with malign influence and limit use of the evil powers granted by the Corruption, since using them tends to corrupt him further.</t>
  </si>
  <si>
    <t>The Cracker</t>
  </si>
  <si>
    <t>He may never leave his dark, monitor-lit room, but he can destroy lives and impoverish millions with his miraculous but misused skills, because Everything Is Online. With his Magical Computer, the cracker can break into the CIA, spy on anyone, cause train wrecks and airplane crashes, bankrupt entire nations, and most dramatically, practically wipe a person off the face of the earth by zeroing all his identity and credit records (because, of course, birth certificates in Hollywood are always null and void). He delights in mayhem and never objects to lining his pockets with money untraceably transferred from someone else's bank account.</t>
  </si>
  <si>
    <t xml:space="preserve">A simple form of The Reveal used to explain why Police Are Useless, and why our otherwise normal characters don't simply ask the police to deal with the dangerous criminals. It turns out the police are the criminals. Generally speaking this trope is intended to rationalize why the main characters don't go to the police with their problems, which tends to be the logical response by normal people to outrageous things like murder plots. This can also be established in the back story and does not need to be displayed on-screen directly. Often involves at least one Dirty Cop by necessity, may include a Rabid Cop, and will certainly occur if there's a case of Bad Cop/Incompetent Cop. </t>
  </si>
  <si>
    <t>Bad Samaritan</t>
  </si>
  <si>
    <t xml:space="preserve">The Bad Samaritan is someone who takes in the hero and seems (at first) to be helping, all to do the hero harm in the end. He doesn't act out of the kindness of his own heart, but by some villainous motivation. He will keep his intention hidden from his victim, gaining their trust, until he has the hero helpless. This is the inverse of the Biblical parable about the Good Samaritan, teaching the audience that relying on the kindness of strangers is not always a good thing. This is when a villain wears a mask of altruism and pretends that their goal is to help unfortunate, needy characters. They will befriend and offer them their assistance to win them over, secretly using them as pawns in their scheme. </t>
  </si>
  <si>
    <t>Bad Santa</t>
  </si>
  <si>
    <t>A Crossdressing character whose choice of attire is played for weirdness, for creepiness, for Squick, simply for shock value, or to show that he (and it's virtually always "he") is evil or deranged. While the look of the Wholesome Crossdresser tends to gloss over the dissonance between genders, this trope often calls attention to it. Often, this crossdresser exaggerates Tertiary Sexual Characteristics without bothering to cover up secondary (or primary) ones. Make Up Is Evil is played Up to Eleven. Frequently, the unfortunate implication is that crossdressing is, in itself, creepy, but it may simply be one aspect of a character who's generally creepy.</t>
  </si>
  <si>
    <t>Creepy Doll</t>
  </si>
  <si>
    <t>Dolls are perceived as harmless, and they can be gorgeous and/or adorable, but there's still something scary about dolls. It's probably because many of them fit squarely in Uncanny Valley territory. The blank gaze and unmoving stare reminds us too viscerally of corpses, perhaps. This goes even more when the doll is damaged in some way, such as missing limbs or eyes, or having holes in its head. Another way to do it is make it a clockwork toy (usually an organ-grinder's monkey with cymbals); something that moves on its own when someone winds the key, then not have it wound up for years, and have it click its cymbals in a haunted, mechanical rendition of Terrible Ticking.</t>
  </si>
  <si>
    <t>Crooked Contractor</t>
  </si>
  <si>
    <t>Second Dramatic Movement:  Events occur that reverse the descent of the protagonist.- Once the protagonist has fallen, they are able to learn, to study, to gain power to challenge the antagonist. "The antagonist is often aware of the empowerment of the protagonist.  (It heightens the tension if the antagonist continually looks over his shoulder, anticipating the inevitable confrontation.)" until "The stage is set.  The empowered protagonist's motivation is morally justified.  The antagonist prepares to defend."  and...</t>
  </si>
  <si>
    <t>The Jack-The-Lad. Cocky, cheeky and devil-may-care, he's the type of guy you can't help but like, even as he's wrapping you around his little finger. Especially if you're a woman — most of the time — and The Charmer knows this all too well. As a result, if there's a file he wants to see in a filing cabinet guarded by a pretty secretary, all he has to do is switch on his easy smile, and he has not only the file he wants, but also the secretary's phone number. There's definitely a hint of The Casanova about him, but he's generally a lot kinder, more decent and less concerned solely with getting his end away; where The Casanova would do anything to score a conquest, only to discard her, The Charmer knows what the limits are.</t>
  </si>
  <si>
    <t>A "Girl Next Door" is a character who, it is implied, an "ordinary guy" male protagonist might have known when growing up, and whom he might like without feeling intimidated. She may literally be from the same neighborhood as the hero, or she may just remind him of girls he knew back home. In simpler terms: the feminine equivalent of an 'average Joe', in terms of looks and personality. They'll usually embody a "wholesome" sort of femininity, so they're rarely the promiscuous sort. Though she might act as a foil to a woman who is. Since the trope is more about her personality, some can be considered knock-outs. In which case, they're likely the local beauty in the neighborhood, or a small town.</t>
  </si>
  <si>
    <t>A sex worker (prostitute, stripper, or any other similar sex-industry job) who has some baseline goodness and might become a love interest for a main character. Underneath the sex kitten exterior lies a sweet flower that needs nurturing. If she doesn't get killed off by an angry pimp, you can typically expect her past to either be quickly forgotten or be mentioned/alluded to constantly. This is a common trait of characters in the "street-walker" category — they are generally poor and desperate, have gone through the most embittering experiences, and frequently have debilitating drug addictions that wreak havoc on their looks and personalities. Not that you can tell, of course, as Hollywood hookers tend to be gorgeous and never suffer from meth etc.</t>
  </si>
  <si>
    <t>Exactly What It Says on the Tin, medical personnel who are attractive. Makes you just wanna shout: "Helloooo, nurse!" Expect "sponge bath", "raising temperatures" and "racing pulses" jokes. See also Naughty Nurse Outfit for when a nurse's outfit is deployed specifically for sexification purposes, and The Florence Nightingale Effect for nurse/doctor-patient relationships. Unfortunately for people who expect this trope to be Truth in Television, anyone who has ever been to a real hospital will notice that the nurses are more concerned with their jobs than titillating their patients. They will be wearing little if any makeup, and will always be in Boring but Practical scrubs, which are nowhere near as appealing as in media.</t>
  </si>
  <si>
    <t>"The underdog plot is a form of rivalry plot...in the underdog plot, the strengths aren't equally matched.  The protagonist is at a disadvantage and is faced with overwhelming odds." "This plot is near and dear to our hearts because it represents the ability of the one over the many, the small over the large, the weak over the powerful, the 'stupid' over the 'smart.'" "If you want your reader to feel empathy for your protagonist, make sure that her emotional and/or intellectual plane is equal to or lower than the reader's. ..."</t>
  </si>
  <si>
    <t>Phase 1--in interruption or crisis in the protagonist's life, with a glimpse of life before, and the dramatic reversal that throws the protagonist into conflict and competition.  In the underdog format, the antagonist immediately gains and exercises the upper hand, with the protagonist thoroughly disempowered, overwhelmed, supporessed.</t>
  </si>
  <si>
    <t>Phase 2--something happens that reverses the descent.  Humble, modest little underdog asks for something which turns out to be the strength or ally that empowers.  And the phase really gets underway when the challenges begin!  Can I?  If you can find the needle in the haystack--and you did?  Well, if...(don't forget, one down, two down, and three times a charm!)  The real movement here is from being the victim to effectively challenging... This often results in a split life, one secret victorious, the other public drudgery.</t>
  </si>
  <si>
    <t>Phase 3--an equal and open competition or challenge ensues, where it at last becomes obvious to all who the secret victor is, and the antagonists are as thoroughly defeated as they deserve. The real trick to this plot is making the underdog strongly enough motivated and realistic enough to believe in.  The odds are stacked against the underdog, but there must be some way of winning through courage, honor, strength, and wit.  Keep the audience rooting for the underdog, and make sure they feel like they had struggled through the depths and overcome all the obstacles with the underdog.</t>
  </si>
  <si>
    <t>Phase 1.  Establish the nature of the temptation and show the protagonist succumbing to it.  May be some resistance, rationalization, and lots of opportunity for denial... [You can do anything, but don't open the door...]</t>
  </si>
  <si>
    <t>Phase 2.  Show the effects of giving in.  Denial, lying, etc. are all part of the package, with the effects growing.  The protagonist tries to deal, but the more she attempts to wriggle free, the more oppressive it becomes. [You did it?  No, I didn't, really, not...]</t>
  </si>
  <si>
    <t>There are people who we idolize, and who change us forever. These mentors and idols teach us to use our full potential and do great things, and we love them for this. We will be forever loving of them; without them, we would be nothing. And chances are high that they may or may not be the scum of the earth, or at least have come to be by the time you meet them again—especially if the audience has just heard about them for the first time. If you're in law enforcement, you can count not only on being forced to learn of their darkest secrets, but also on being the one who has to arrest them. Expect them to have abandoned their ideals, switched sides, or been Evil All Along. The hero is likely to recite one of the mentor's or idol's old quotes to show how far they have fallen or highlight their hypocrisy. Most of the time, this disillusionment is the result of the idols taking great pains to hide their dark secrets, but sometimes, those who worship them also had an overly idealized image of them. Expect them to ask, "Was It All a Lie?"</t>
  </si>
  <si>
    <t>The Fagin</t>
  </si>
  <si>
    <t>A crook who takes in children, usually orphans, and has them steal for him, usually through pickpocketing, the Short Con or both. Like the original Dickens character, this trope is subject to two distinct interpretations. Sometimes, the character will be a Lovable Rogue and will be presented as essentially giving the children the best life possible. On the other hand, other versions of this are cruel exploiters and function similarly to the Orphanage of Fear. Less sympathetic examples may qualify as a Babysitter from Hell. Sometimes, just sometimes, The Fagin may actually ''love'' the children who work for him like a father, and there are few things scarier than a Papa Wolf Fagin, who is not above using his extensive underworld connections to absolutely torture to death those who harm his children. Expect to find The Artful Dodger among his crew. If the Fagin's charges grow up successfully, they will likely become Satisfied Street Rats.</t>
  </si>
  <si>
    <t>Big Brother Mentor</t>
  </si>
  <si>
    <t>his character is the hero's good friend. The hero can fool around with him, go to the bar with him for a drink and talk about some good old man-business with him. Additionally, the character, being older (though mental age matters more than physical age) and wiser than the hero, also acts as a mentor to the hero in times of need or advice. However, just because the Big Brother Mentor cares about the hero doesn't mean that he won't rebuke him if he gets out of line, and he would even go as far to deal with him physically. He only wants the best out of the hero, but won't hesitate to educate him the hard way if the hero shows reluctance to learn or has a tendency to run headlong into danger. In essence, he's the ideal big brother figure who knows when to get friendly or strict. In Anime, this kind of character is often addressed using the more informal "Aniki" instead of "Onii-san". Often, this character is doomed to die — both to bring the Hero out of the character's shadow, and to give the character an emotional buildup.</t>
  </si>
  <si>
    <t>Closer to Earth</t>
  </si>
  <si>
    <t>A very attractive but prim and prudish woman, who would be gorgeous if she would just take off the glasses (or not), let down her hair, and unbutton her top button. However, they tend to prefer more intellectual pursuits. Sometime during the course of the season, the character will be forced to do all of these things to solve some sort of problem involving a lecherous man, but will always manage to escape the situation without sex. Naturally, there's a segment of people who find this the reason they're hot in the first place. Possibly there's also a hope that she's deeply familiar with stuff in the 155.3 or 613.9 sections of the Dewey Decimal Classification System.</t>
  </si>
  <si>
    <t>Minority representation in media is a tricky thing. Usually, with most media the majority is represented pretty well with minorities fighting for airtime. And with historically-oppressed minorities, you don't want to add insult to injury by portraying them badly. So what is a writer to do? Why, simply make them more rational! Closer to Earth is a specific form of Positive Discrimination in which the minority character is portrayed as wiser and more level-headed than The Hero (who is usually played by a member of the majority). This trope is more prevalent in Western media, particularly with works with the White Male Lead. The minority character will usually be the moral center of the work. They dish out plenty of reasonable advice. They're level-headed and rational. They can and will give the main lead a good talking to if he gets out of line. They're always there when the hero needs a shoulder to cry on. As for themselves, they've always got it together and never need help. Personal struggles? Overcome years ago. Flaws? Nope.</t>
  </si>
  <si>
    <t>Cool Teacher</t>
  </si>
  <si>
    <t>A teacher...who is cool. They motivate their students to learn (possibly in "fun ways" that actually are fun), laugh at the Stern Teacher and Misplaced Kindergarten Teacher behind their backs, protect their students from the Sadist Teacher and oppose the Evil Teacher and Dean Bitterman at every turn. Their consistently good results might protect them from being a Fired Teacher, but this isn't a given. A lot of these end up being The Mentor either way. Often a Foil to the Apathetic Teacher.</t>
  </si>
  <si>
    <t>Cynical Mentor</t>
  </si>
  <si>
    <t>A traditional character, although something of a Discredited Trope these days: a Mad Scientist almost always has only one child — a beautiful but innocent girl in her late teens or early twenties, who loves her father dearly, and whom he has kept cloistered away from the world. Sometimes she has some small doubts about his goals or methods. When the question of how a shriveled ugly man has a gorgeous daughter comes up, the response is sometimes "she looks like her mother." Or sometimes because he looked better in his youth. When the Mad Scientist is a good guy, the Daughter is not nearly so cloistered, although she is still a prime candidate as a love interest. Sometimes she ends up The Chick or The Smart Girl in a Five-Man Band.</t>
  </si>
  <si>
    <t>The hero is usually a geeky loser, terribly unlucky at love. He is either unable to get a date at all, or has had his sensitive poet's heart broken by a cruel bitch who was only toying with his affections, forcing him to withdraw from all feminine companionship. However, because he is a genuinely good and kind person, fate smiles upon him — the perfect girl for him enters his life. She is beautiful, kind, domestic, and utterly and eternally devoted to him. However, she's often not exactly human by most definitions — she is a Goddess, a Demon, or a Vampire, or an Angel, or a Robot, or a Ghost, or a virtual being born of an advanced computer program, or under a spell/curse, or an immortal sorceress, or some combination of any or all of the above.</t>
  </si>
  <si>
    <t>The Yellow Peril is an "oriental" criminal and/or political mastermind, a character originating in the xenophobic days of the late 19th century, but popular ever since. As an expression of the "mysterious East" gone wrong, this villain traditionally had, or seemed to have, mystical powers. Often he had a beautiful daughter, who either turned from her evil ways to work with the good guys, or was herself a scheming villain, at least as bad as he, in her own right. He would likely know some form of martial arts, and sometimes speak in a thick and oddly-pronounced dialect. In other cases, the Yellow Peril may be an evil horde making up in raw numbers what they lack in power, since China is the most populous country in the world.</t>
  </si>
  <si>
    <t> – the character responsible for handling the main problem and the one most in need of change, emotionally.</t>
  </si>
  <si>
    <t> – the protagonist’s conscience and the prevailing side to the thematic argument. The mentor voices or represents the lesson that must be learned by the protagonist in order to change for the better and achieve the goal. (Note: Be mindful of creating a mentor who is as perfect and principled as humans can be, for doing so will make the character seem inhuman. Instead, let the mentor be flawed, like all us humans.)</t>
  </si>
  <si>
    <t>Mentor</t>
  </si>
  <si>
    <r>
      <t> </t>
    </r>
    <r>
      <rPr>
        <sz val="9"/>
        <color indexed="63"/>
        <rFont val="Verdana"/>
        <family val="2"/>
      </rPr>
      <t>– the right-hand to the antagonist. The tempter doesn’t need to know the antagonist, but they both stand for the same thing: stopping the protagonist from achieving the protagonist’s goal. The tempter tries to manipulate and convince the protagonist to join the “dark side”. However, in the end, the tempter can change his/her mind and realize the benefit of joining the good guys.</t>
    </r>
  </si>
  <si>
    <t>Tempter</t>
  </si>
  <si>
    <t> – the protagonist’s unconditionally loving friend. This character can get frustrated with the protagonist and have doubts, but will always stand by the protagonist in the end. Typically, the sidekick embodies the theme without even realizing it. (The mentor can explain the theme, while the sidekick just does it without thinking and can’t explain it – they just do it).</t>
  </si>
  <si>
    <t>Sidekick</t>
  </si>
  <si>
    <t> – the lone objector. The skeptic does not believe in the theme nor in the importance of achieving the protagonist’s goal. Without loyalties, the skeptic is on his/her own path. The skeptic may like the protagonist and want the protagonist to succeed but not at the cost of the skeptic’s goals. However, the skeptic may have a change of heart by the end of the story.</t>
  </si>
  <si>
    <t>Skeptic</t>
  </si>
  <si>
    <t> – this character acts according to their gut and lets motions fuel decisions. Impulsive. Reactive. Sometimes the emotional character is right and succeeds in ways that a thinking person would never have even tried, but sometimes the character finds trouble by not thinking before jumping.</t>
  </si>
  <si>
    <t>Emotional</t>
  </si>
  <si>
    <t> – the rational thinker who plans things out, shoots for logical solutions and gives reasonable, matter-of-fact answers to questions. However, sometimes the head needs to listen to the heart to work at its best.</t>
  </si>
  <si>
    <t>Logical</t>
  </si>
  <si>
    <t>Foil</t>
  </si>
  <si>
    <t>Symbolic</t>
  </si>
  <si>
    <t xml:space="preserve"> - A symbolic character is any major or minor character whose very existence represents some major idea or aspect of society. For example, in Lord of the Flies, Piggy is a symbol of both the rationality and physical weakness of modern civilization; Jack, on the other hand, symbolizes the violent tendencies (the Id) that William Golding believes is within human nature. </t>
  </si>
  <si>
    <t> – the primary bad guy. The character (can be a force - like nature) that opposes the protagonist outright on all counts, physically and emotionally.</t>
  </si>
  <si>
    <t>"Yeah, Alice may be evil, but at least she's not half as bad as Bob!" This can be done in many ways. Give your villain the Sympathetic P.O.V.. Have them Pet the Dog, be a Noble Demon or invoke Even Evil Has Standards. Perhaps they're simply a smaller threat to the world. Maybe their goals are, or used to be, somewhat sympathetic. Maybe they have many Evil Virtues. Or, when compared to the opposition, their cause still seems a little more "right" or their character "pure" than that of the enemy. Sometimes, Bob just needs to be stopped at any cost, and Alice happens to have that goal in mind, if only for selfish reasons. Since we want them to win, this may lead to a villainous version of Right Makes Might and Pure Is Not Good.</t>
  </si>
  <si>
    <t>At some point in life, everyone has had a doll —pardon, "action figure"— collection in their possession that they admired and played with, creating fanciful stories and battles, pretending to be someone else. A mother, a father, a doctor, a general... God. Even after growing up takes that delight away, many adults still enjoy keeping or adding to such a collection as a kitschy hobby. However, there are some adults who had a less than ideal childhood, breaking their minds to such an extent that only a fantasy where they have complete control can make sense. And dolls? They just don't cut it anymore. Enter the Living Doll Collector. He or she will collect people, dead or alive, as if they were dolls and use them in macabre mimicry of their mad imagination.</t>
  </si>
  <si>
    <t>Living Doll Collector</t>
  </si>
  <si>
    <t>Living Shadow</t>
  </si>
  <si>
    <t>The light flickers and you see your shadow move - except you're not moving. You get up and see that there's actually two shadows - one is yours and one, well, that one's moving independently of you. How (creepy) amazing! This is the Living Shadow. Sometimes it's evil, sometimes it's good, sometimes it's merely mischievous. It may be a ghost, a person with the power to become a shadow, a shadow magically animated and separated from its person (who often Casts No Shadow), an alien that only appears to be a shadow, or something much, much worse. Regularly, they're used as Nightmare Fuel.</t>
  </si>
  <si>
    <t>Loan Shark</t>
  </si>
  <si>
    <t>Blob monsters. Amorphous, often implacable due to their unique (lack of) anatomy, these creatures range from mindless eating machines to tricksy shapeshifters. Usually Nigh Invulnerable, and sometimes capable of Voluntary Shapeshifting. Often based on jellyfish, amoebas and similar invertebrates (or, in sillier cases, gelatinous desserts), this creature can be found throughout horror, fantasy and speculative fiction. Often acidic, it is usually defeated by being frozen, or by heroes who take advantage of its chemical composition with a stream of Techno Babble. If it has anything resembling a mouth, Phlegmings are assured. A recent sub-variant has become popular on the various internet sites — that of the Slime Girl, aka the "Goo Girl".</t>
  </si>
  <si>
    <t>Bomb-Throwing Anarchists</t>
  </si>
  <si>
    <t>A classic character type, the beauty who uses her feminine wiles to undermine a moral and upright man, for evil purposes. She's evil and sexy, a liar and a sneak, and uses the good guy's sympathy against him, often with a sob story about her mother and some hospital bills or a Wounded Gazelle Gambit. Unlike the Femme Fatale and the Mad Scientist's Beautiful Daughter, and even the Dark Feminine, she is rotten to the core, and will never be swayed from darkness by love. A classic silent films, where this character is part of a standardized plot. A red-blooded American boy must choose between his familiar, cutesy-plain sweetheart and this seductress.</t>
  </si>
  <si>
    <t>Vampire Vannabe</t>
  </si>
  <si>
    <t xml:space="preserve">Vampires are Cool. Vampires Are Rich, and Powerful. Vampires Are Sex Gods. Who wouldn't want to be a vampire? Vampires are surrounded by humans who, while they haven't been bitten, do their masters' bidding in the hope that they will be. Sometimes they're under some sort of mind control, but often they're just willing vampire groupies. How likely their loyalty is to actually be rewarded depends on the vamp, however - they might be exploiting this trope as a not-so-Secret Test of Character in order to keep the bloodline pure. The wannabe's desire can be justified, if the work's version of vampires are Cursed with Awesome, gaining great powers and few if any weaknesses. </t>
  </si>
  <si>
    <t>Very Punchable Man</t>
  </si>
  <si>
    <t>A nut who follows the main characters everywhere out of obsessive admiration, either causing trouble or just creeping them out. Extreme loony fans may go to great lengths and evil deeds to "help" the hero they idolize. They take their eventual rejection very personally. Occasionally this character will really go off the deep end and attempt to replace their hero. This can also overlap with the Straw Fan, The Collector, the Yandere, the Poisonous Friend, and/or the Stalker with a Crush.</t>
  </si>
  <si>
    <t>Lower-Class Lout</t>
  </si>
  <si>
    <t>Hostile Animatronics</t>
  </si>
  <si>
    <t>Ah, animatronics, a staple at any "child friendly pizza house" or amusement park. Too bad they're terrifying. And sometimes, they'll come to life and try to kill you. Now, the animatronics don't have to actually kill anyone, or even, strictly, be trying to. They just have to attack. Subtrope of Killer Robot. Compare Monster Clown, another trope about a source of light-hearted entertainment being evil.</t>
  </si>
  <si>
    <t>Hostile Hitchhiker</t>
  </si>
  <si>
    <t>In fiction, picking up a hitchhiker is an exceptionally risky proposition, as there's a good chance they're either a) a Serial Killer who will murder you, or b) a wanted criminal (or escaped convict) who will force you to help them evade the authorities, then murder you. This trope can also cover rape, robbery, and other kinds of violence or maltreatment inflicted by hitchhikers on those who pick them up. This may include a form of Wounded Gazelle Gambit, in which the hitchhiker gains trust by Faking Engine Trouble. They might use their last victim's car for this purpose.</t>
  </si>
  <si>
    <t>Hungry Menace</t>
  </si>
  <si>
    <t>They commit acts of evil. They kill and torture. Why? Not for fun, not for profit, not because they hold a grudge against their victims. Instead, their very existence and survival depends on it. Maybe they actually need to eat some specific food like vampires, maybe they feed on your pain, maybe some supernatural curse demands human sacrifices from them in exchange for sparing their life. A Hungry Menace may be portrayed in different ways — from the horrible abomination that must be slain for the good of everyone to a Non-Malicious Monster or even a natural part of the universe that is not evil at all.</t>
  </si>
  <si>
    <t>Illegal Guardian</t>
  </si>
  <si>
    <t>Our favorite Heartwarming Orphan has recently lost his beloved parents and is in danger of being sent to an Orphanage of Fear. But what's this? That uncle we've never heard of has agreed to be our legal guardian! The family fortune is saved! We just have to wait until we're 18 and... what's uncle doing with that axe? This is the Illegal Guardian, who may be an Evil Uncle or Wicked Stepmother or no relative at all with an Evil Plan to get all the money from those darn cough, cough beloved children. Not to be confused with a nanny whose only crime is being undocumented.</t>
  </si>
  <si>
    <t>Imaginary Enemy</t>
  </si>
  <si>
    <t xml:space="preserve">The Imaginary Friend is a common trope in fiction, in which it bears little resemblance to the counterparts in Real Life (after all, that would be boring, like real amnesia). Imaginary friends in fiction can be holograms, spiritual projections, ghosts, psychological conditions, stress or injury related psychosomatic conditions, even split personalities. And because it is more entertaining, sometimes they aren't very friendly, or are actively malign towards their host/audience, or perhaps friendly to their host alone, and dangerously less so to everyone else. Often they serve as a plot device to drive the person crazy, torment them, tempt them, or subvert their beliefs and actions in some way. Sometimes representing deceased people. </t>
  </si>
  <si>
    <t>I'm a Humanitarian</t>
  </si>
  <si>
    <t xml:space="preserve">In folklore, many different kinds of monsters kill and eat children and infants. Others merely make children seriously ill or cause them to vanish (replacing them with fairy changelings). These stories were explanations for the high infant mortality rates seen in primitive cultures. Naturally, various media use these tales as source material for their own monsters. Some media monsters target children to use them as a slave work-force. Some drain their Life Energy to stay alive. It is taken as a given that specifically targeting children, especially if you are planning on eating them, is a sure sign that you are a monster in the truest sense of the word. </t>
  </si>
  <si>
    <t>Chronic Villainy</t>
  </si>
  <si>
    <t>Rather than being pure evil, a villain can be a surprisingly normal person despite the obsessions driving him to hatred. He may even manage to have admirable qualities, becoming a sympathetic Anti-Villain. Along comes a chance at salvation. With that person's help, the villain manages to overcome his madness and look forward to some semblance of a happy and productive normal life. However, something eventually goes wrong. Maybe they get visited by an old comrade who forces them back into crime. The voices in their head may resume their chorus. Or maybe they see their old nemesis and just have to test them, for old times sake...Ultimately, they give in, and they eventually fall back into their self-destructive, villainous lifestyle.</t>
  </si>
  <si>
    <t>Church Police</t>
  </si>
  <si>
    <t>A quintessential villain, who acts as an evil foil to the hero's personality and is a main block to his journey towards his destiny. Will always end up existing as an obstacle to, or as a consequence of, the hero's quest. Represents a particular sin or vice, most often Greed, Ambition or Wrath. Villains often dress in dark secondary colors while the bright primary ones are reserved for the heroes (if a villain's outfit does use a primary color as a significant element, it will almost certainly be red, and probably a dark/blood red rather than a bright cheerful cherry red), and they will not uncommonly have a "spiky" or angular appearance... see the cast of Aladdin, and note Jafar. In a nutshell, a villain who is iconically evil and represents a certain sin.</t>
  </si>
  <si>
    <t>Clock King</t>
  </si>
  <si>
    <t>This is where the villain or a morally ambiguous character becomes obsessed with a character due to their witnessing said character go berserk and kill in a very messy or bloody way. Many times, there will be scenes where the villain will be somewhere watching the character fight violently and appear extremely turned on, saying something along the lines of "Marvellous..." If The Protagonist is no longer violent like that, often the villain will go to great lengths to make them revert back (normally involves kidnapping/killing their love ones.) If the villain / morally ambiguous character starts straight-out describing their euphoric emotions when they saw the good character massacre others, expect the good character to be very disturbed and/or confused.</t>
  </si>
  <si>
    <t>Incidental Villain</t>
  </si>
  <si>
    <t>This trope applies whenever a villainous character has romantic and/or sexual feelings for a heroic one. If this crush takes a turn for the perverse, this can lead to tropes like I Have You Now, My Pretty, Forceful Kiss, Bathe Her and Bring Her to Me, And Now You Must Marry Me, Scarpia Ultimatum, and Go-Go Enslavement, although none of those require a Villainous Crush. Additionally, the villain may become a Stalker with a Crush. If the crush itself is a motivating factor in their Start of Darkness, then it's Love Makes You Evil. This trope isn't always negative, though. This can be a very humanising trait for an Anti-Villain. The heroic character may become a Morality Pet, and can be fairly certain that their villainous admirer will never harm them.</t>
  </si>
  <si>
    <t>Villainous Friendship</t>
  </si>
  <si>
    <t>He's not an Ineffectual Loner. He just rarely talks, so anything he does say carries extra weight. In most instances, The Quiet One is physically imposing. He is either The Big Guy or The Lancer and may also be a Gentle Giant or Genius Bruiser. If he's a member of The Squad, he'll either enjoy killing a bit too much or suffer anguish over the fact that he has killed and must continue to kill. If this is ever explained, it's credited to his former civilian occupation being one that abhors death and destruction. Often, this is the member assigned to carry the BFG. His quietness may be a reflection of deep psychological problems. Otherwise The Quiet One just comes across as cool, calm, collected.</t>
  </si>
  <si>
    <t>No Sense of Humor</t>
  </si>
  <si>
    <t>A character with No Sense of Humor is incapable of enjoying jokes, comedy, or humor of any sort. Maybe the character is The Stoic turned Up to Eleven, or an otherworldly being with no notion of comedy, or the victim of a traumatizing accident — whatever it is, this person is unwilling (or unable) to respond to humor, tell jokes, or even recognize when something is funny at all. Some characters with No Sense of Humor maintain their seriousness by sheer force of will. Others might have a conceptual understanding of humor, but simply treat it as an odd curiosity or with a clinical detachment. Oftentimes, such a character is placed in absurd situations to elicit laughs from the audience.</t>
  </si>
  <si>
    <t>Grande Dame</t>
  </si>
  <si>
    <t>A stately older woman — usually of wealth and rank, though often enough only wishing to appear so — who is very often a large woman of ample physique, uptight, humorless, and the butt of jokes. The Grande Dame is usually a spinster or widow, in which case she is likely to become an Old Maid or an Abhorrent Admirer; if she is married, it will usually be to a Henpecked Husband, whom she will drag to operas (where she will also look down on people who wear the wrong style of High Class Gloves) and ballets because Men Are Uncultured, though she will more often be a patroness of the arts than The Prima Donna herself. She will also quite often have some sort of spoilt and pampered (and very often overweight) child or pet.</t>
  </si>
  <si>
    <t>Emotionless Girl</t>
  </si>
  <si>
    <t>An enigmatic emotionless female character, which is practically unheard of. Emotions are an essential part of humanity. Controlling those emotions is often a sign of maturity and rationality. This character goes beyond that and enters a disturbing realm of emotional numbness. Be on the lookout for another character making an "is she even human" comment about her. Making the character female accentuates the dissonance, as women are traditionally associated with being closer to emotions, in both positive and negative ways. Characteristics (The Stoic, The Hermit) that might be even praised in a man can become disturbing when applied to a young woman, especially once they are extrapolated to become the emotional numbness shown here.</t>
  </si>
  <si>
    <t>The Hermit</t>
  </si>
  <si>
    <t xml:space="preserve">Watching the heroes triumph over apparently insurmountable odds is something we not only enjoy, but anticipate. It's why tropes like Underdogs Never Lose exist. So what happens then, when the underdog is the villain? It's a lot rarer than the opposite, but on occasion you will find a story in which the villain(s) are outmatched, outgunned, outnumbered, or just generally outclassed by the heroes they face off against. The heroes are favoured to win, and have such a clear advantage that it's amazing the villains are able to pose any threat at all. In fact, that's where most drama in this situation comes from—watching as our antagonists, whether through bravery, brains, or sheer dumb luck manage to give our heroes a serious run for their money. </t>
  </si>
  <si>
    <t>Villainous Valour</t>
  </si>
  <si>
    <t xml:space="preserve">This is one method for avoiding doldrums from having an Invincible Hero. Scenes of Villainous Valor show the antagonists to be outmatched, forcing them to rely on daring, cunning, skill and determination to hold their own against the heroes, or at least go out with a little dignity. They sometimes even continue a hopeless battle for higher reasons than spite! This often results in a tense back-and-forth as the heroes' raw power is set against whatever the villains brought. Sometimes they win, sometimes they lose, but the mark of Villainous Valor is that it sees the "bad guys" using tropes that you wouldn't expect from them. In fact, if you were just tuning in, you might even be confused about who you're expected to root for. </t>
  </si>
  <si>
    <t>Villains Blend in Better</t>
  </si>
  <si>
    <t>This character is harsh and mean. They are deliberately abrasive and cruel. It's all a facade though. In truth they're just depressed and fearful, trying to intimidate people into leaving them alone. Like a hedgehog, this character bristles with spikes in order to protect themselves. Intimacy scares them, and perhaps they've been hurt before. By being introduced as a jerk that the audience hates, only for character development to reveal that in reality, they're just scared of getting close to anyone. Often overlaps with the Broken Bird who has similar feelings of depression, isolation, and fear of social interaction due to a Dark and Troubled Past. Broken Birds, however, tend to be passive, while this character is proactive about driving people away.</t>
  </si>
  <si>
    <t>Extreme Doormat</t>
  </si>
  <si>
    <t xml:space="preserve">Humble, quiet, obedient, stoic; the Extreme Doormat is all of these virtues...and that's all they are. A doormat, for those who do not know the slang expression, is someone who lets other people walk all over them. They lack drive, ambition, and even opinions. Naturally, such a narratively-empty character won't start drama, so they're usually a Satellite Character, Battle Butler, trusty companion, or part of a love harem for the more active hero. Part of being the Extreme Doormat is they will obey just about any command from their love/hero/superior officer short of the suicidal ones (and sometimes even those). A common plot for the Extreme Doormat is the discovery or growth of their own personality and backbone. </t>
  </si>
  <si>
    <t>Love Martyr</t>
  </si>
  <si>
    <t xml:space="preserve">Don't let his age (or his size) fool you; this guy is a force to be reckoned with. Despite being at least sixty years old, he (or she) is a formidable fighter who can take on several younger opponents at a time, clean the floor with all of them and barely get winded. They may rely on years of training and deceptive strength, or cunning, but they get the job done. Obfuscating Stupidity comes as naturally to this guy as breathing. Break out the ^ sign on your calculator when this trope is applied to seasoned adventurers of any type; anyone who's managed to survive to a ripe old age while performing inherently dangerous work is obviously really damned good at it. The Old Master is often the sensei to one of the main characters, training them so they can pass on the torch to the new generation (and maybe earn themselves a break). To do so, the character typically prefers the Wax On, Wax Off approach to education and the When You Snatch the Pebble approach to final exams. </t>
  </si>
  <si>
    <t>Older and Wiser</t>
  </si>
  <si>
    <t>A Carnival Of Killers occurs when a villain either hires the best assassins from around the world and sends them after the hero, or offers an open bounty on the hero's head that attracts a variety of assassins. A typical Carnival Of Killers will involve a large collection of assassins with radically different styles (e.g. a Cold Sniper, a Knife Nut, a Mad Bomber, etc), and sometimes will include last season villains that have since fallen below the Sorting Algorithm of Evil's current threshold. Sometimes one of the assassins will decide the best way to win the bounty is to take out the competition before taking out the hero.</t>
  </si>
  <si>
    <t>Consummate Professional</t>
  </si>
  <si>
    <t xml:space="preserve">This character was one of the original protagonists. They hung out, had adventures, and had the Grand Finale with the rest of the cast once the show was cancelled. Now the show has had a Sequel/Revival, and the character's back, with a twist — they're a generation older than the new cast, and they've come back specifically to help the people who are in the same situation they once faced. This role can also be filled, in a Long Runner, by a character who leaves and comes back after a significant span of time. See also Precursor Heroes. Related to The Obi-Wan, though they're less likely to die. </t>
  </si>
  <si>
    <t>Opposed Mentors</t>
  </si>
  <si>
    <t xml:space="preserve">Sometimes The Hero is particularly talented (or maybe in the right place / time) and has more than one mentor trying to recruit them as a student...and they have opposing philosophies. Opposed Mentors are an excellent opportunity for character development; the hero is given a choice between them, and the one he chooses (and whether he comes to regret it eventually) can represent what the hero is on the path to becoming (or risks becoming). Expect the mentors to alternately argue with each other by proxy as they give the hero advice (The hero may be "trapped" between them as they shout back and forth, eventually ignoring the hero all together in favour of their opinion). If one of the mentors is evil you can almost guarantee that they were once a student of the other mentor and if not, that both mentors were students of the same master (who the evil mentor no doubt betrayed, although a good mentor being a Defector from Decadence isn't unheard of). It's also just as likely that both mentors are good but disagree on some key point. </t>
  </si>
  <si>
    <t>The Professor</t>
  </si>
  <si>
    <t>When a large autocracy, particularly one with a major military force, changes to a more liberal and pacifist style of government, you will find a lot of highly-trained people out of a job. So, they frequently become Hired Guns. An aversion of Full-Circle Revolution, where they may all get new jobs in the new regime like nothing had changed. The former USSR and South Africa are good sources for them. Many members of The Mafiya may be ex-Soviet military or ex-KGB, as many were let go without a pension. Note that before The Great Politics Mess-Up, it was kinda taboo among The Mafiya to accept ex-military or ex-KGB people, but during the Nineties it all broke. May or may not wear a Commissar Cap.</t>
  </si>
  <si>
    <t>Hero Secret Service</t>
  </si>
  <si>
    <t>Heroism is a high-risk job. When The Hero is the only one who can defeat the Big Bad, the Big Bad and their Evil Minions are going to be coming after this Chosen One everywhere they go. You may be the only one who can protect the city, or the kingdom, or the Magical Land, or the universe, but while you're working on that, who's going to protect you? You need the Hero Secret Service: Heroes "R" Us for The Hero! Twenty-four hour protection from any and all accidental or intentional premature causes of death that may hinder you on The Hero's Journey. They'll keep your Secret Identity secret, guard you while moving between headquarters, provide distractions, take out the Mooks so you can save your strength, and if necessary, make Heroic Sacrifices for you, thereby providing substantial Heroic Resolve to get you through the culminating grand battle. Working for the Hero Secret Service is also hazardous. Contractual Immortality is significantly decreased, and it's not personal as far as the Big Bad is concerned.</t>
  </si>
  <si>
    <t>Hitman with a Heart</t>
  </si>
  <si>
    <t>The underling who's much smarter, more efficient &amp; more industrious than their (usually totally incompetent) boss, &amp; is the one actually responsible for anything that gets done in the workplace. Despite the fact that they work their butt off for little pay and no credit, this person is generally pretty happy with the way things are. If they or the incompetent boss aren't the lead character, they'll often use their skills and position in order to help the lead character out. If their incompetent boss is the Big Bad, they're his right hand and act in the opposite manner to The Starscream even though they may have plenty of motivation to be one. often known for appearing right before they are called, always with whatever they were going to be asked to bring.</t>
  </si>
  <si>
    <t>Chessmaster Sidekick</t>
  </si>
  <si>
    <t>Non-Human Sidekick</t>
  </si>
  <si>
    <t>Fairy Companion</t>
  </si>
  <si>
    <t>Psycho Sidekick</t>
  </si>
  <si>
    <t>Reckless Sidekick</t>
  </si>
  <si>
    <t>Talking Appliance Sidekick</t>
  </si>
  <si>
    <t>The Watson</t>
  </si>
  <si>
    <t>A type of Side Kick. A character is accompanied by a Fairy Creature, usually of the tiny variety and not one of the mean ones (at worst, this character has a mischievous streak). The Fairy often lends a magical helping hand, which doesn't always work out as planned. Hilarity Ensues. These seem to be extremely common in video games, to the point of turning into a Discredited Trope. One reason for their popularity among developers is that fairies are easy to work with; a speck of light with wings doesn't need much animation.</t>
  </si>
  <si>
    <t>Sometimes a Poisonous Friend's chief weapons are plans. Sometimes there's a Man Behind The Magnificent Bastard. In those cases, the result is a Chessmaster Sidekick. The Chessmaster Sidekick is a master of these tactics who could easily overthrow his or her boss, but who remains fiercely loyal to said boss, for diverse reasons. This counts double if the master of the Chessmaster Sidekick is a Badass or a Strategist in his own right. In this case, the Chessmaster Sidekick is an Infinity Plus One Tactician.</t>
  </si>
  <si>
    <t>Odder than even an Odd Couple, one of these guys isn't human! They might be an ordinary animal who's just a bit smarter than average, some form of Talking Animal, a Robot Buddy, a space alien, or even stranger, a normally inanimate object gifted with sentience or even locomotion (and sometimes not even that). Particularly useful when it comes to going for help, stealing keys when the Big Bad has you locked up, or throwing the OFF switch on the Conveyor Belt-O-Doom once he leaves the room.</t>
  </si>
  <si>
    <t>A trope common in private eye novels since the 1980s, and occasionally found in other genres. Sometimes, your morally spotless hero has a buddy who's a lot less morally spotless. Often, they've been friends for so long that a bit of moral divergence hasn't spoiled it. On the more moral end of the spectrum, the friend's a Hitman with a Heart or Loveable Rogue. In Darker and Edgier cases, the friend is actually a Punch Clock Villain, Noble Demon or even a Psycho for Hire, but they deliberately avoid any situation that might actually pit them against one another because it would be just too painful. Of course, the friend could be just a little bit more violent or ruthless than the hero.</t>
  </si>
  <si>
    <t>The Reckless Sidekick will rush in headlong regardless of the danger and get captured or otherwise get himself into serious trouble, forcing the hero to choose whether to stop the bad guys or risk rescuing the sidekick. Even if the sidekick manages to mop the floor with the mooks, the hero will gruffly explain he wanted to wait to discover who their buyer/supplier was, and now they'll never find out. On the positive side, if they trail an overly self-reliant or self-sacrificing hero they may well rescue them when they're caught or in danger (though he might not be very grateful). Some shows like to mess with viewers by having them get captured even if they stay put — sometimes you just can't win. Expect the hero to be justifiably infuriated by this.</t>
  </si>
  <si>
    <t>One--set the scene and motivate the adventurer.  Consider the "unwilling" adventurer and the "willing, even eager" adventurer—often the same person starts as one, then becomes the other.</t>
  </si>
  <si>
    <t>Two--on the journey.  Events, difficulties, excitement.  Don't forget to put some thought into reasons for your hero(ine) to be venturing into the wilderness.</t>
  </si>
  <si>
    <t>Three--we have arrived (somewhere).  Fairly often, there are also romantic twinings and other rewards to having gotten there. Or perhaps you can remember--setting out for the top of the mountain; the trails, stumbles, and cliffsides along the way; and the glorious view from the top!</t>
  </si>
  <si>
    <t xml:space="preserve">    "The basic premise of the plot is simple:  One person chases another.  All you need is a cast of two: the pursuer and the pursued. Since this is a physical plot, the chase is more important than the people who take part in it."  </t>
  </si>
  <si>
    <t>First phase:  establish the situation, who is running and who is chasing, and why?  Stakes?  Motivating incident?</t>
  </si>
  <si>
    <t>Second phase: the thrill of the chase!  twists, turns, reversals, death-defying plunges, narrow squeaks, and that's just the beginning!</t>
  </si>
  <si>
    <t>Third phase:  the resolution.  Are they caught?  Or do they escape?</t>
  </si>
  <si>
    <t>Nagging wife of a villain does not even begin to describe this character. This lady is just as crazy as her husband (if not more so). Not only is she supportive of his ambitions, but she helps achieve them. She might even turn out to be the leading force behind her husband. Whether it's lying to cops, disposing of a body, or helping her husband overcome any uncertainty about carrying out his Evil Plan, she'll do it. She might even push him to do it. She'll take charge if she has to. When she takes charge, she may turn to be such a good villain that the audience will wonder, "Why is she with this guy? She could have just done X by herself!" In the end that is not the case. If she doesn't get herself killed, it is inevitable that something will happen to her.</t>
  </si>
  <si>
    <t>Lawman Gone Bad</t>
  </si>
  <si>
    <t>5.  Who and/or what stands in the way of your protagonist?</t>
  </si>
  <si>
    <t>6.  What is your protagonist's plan of action to accomplish her intent?</t>
  </si>
  <si>
    <t>8.  What is the nature of your protagonist's change during the course of the story?</t>
  </si>
  <si>
    <t>9.  Is your plot character-driven or action-driven?</t>
  </si>
  <si>
    <t>10.  What is the point of attack of the story?  Where will you begin?</t>
  </si>
  <si>
    <t>11.  How do you plan to maintain tension throughout the story?</t>
  </si>
  <si>
    <t>12.  How does your protagonist complete the climax of the story?</t>
  </si>
  <si>
    <t>Checklist</t>
  </si>
  <si>
    <t>1.  In fifty words per section, what is the basic idea for your story?</t>
  </si>
  <si>
    <t>Act 2a</t>
  </si>
  <si>
    <t>Act 2b</t>
  </si>
  <si>
    <t>A Pupil of Mine Until He Turned to Evil</t>
  </si>
  <si>
    <t>A mentor once had a student, who used to be a good person, and perhaps the mentor's most promising and skilled student ever. That student had a flaw; a seed of villainy that needed a trigger. Usually, it was arrogance about his/her skills, or impatience at not being taught the final skills that the mentor had yet to teach. Then the student became a villain. Sometimes the mentor is The Protagonist and will have to take the student down in the story, resulting in an Older Hero vs. Younger Villain scenario. More often, the protagonist is another student the mentor takes on. If that's the case then the other student is the Mentor's New Hope and the former student is a Hero's Evil Predecessor.</t>
  </si>
  <si>
    <t>Tragic Villain</t>
  </si>
  <si>
    <t>The Virus turns people into itself or into entities subservient to itself. The transformation is both mental and physical. The converted will have unflagging loyalty and be instantly ready to commence villainous actions. Expect it trying to cause The Plague. If the converted still resemble their previous selves, they will use their personal knowledge to prevent their former loved ones from doing them harm, or from trying to get them back. Despite the body snatching, if The Virus is only able to crudely mimic human behavior it may lead to a Glamour Failure that's especially noticeable. Some strains of The Virus are so powerful the infected can even mutate environments. This tends to lead to the Womb Level and Organic Technology.</t>
  </si>
  <si>
    <t>Visionary Villain</t>
  </si>
  <si>
    <t>Villains commit crimes for many reasons, usually petty and short sighted. Occasionally, there are villains with a clear goal behind committing their atrocities; some great, some terrible, all terrifyingly well executed. These are Visionary Villains, who see "the big picture", and have a clear head about what they want to accomplish and how to do it. They are defined by the word "Ambition", and no matter how noble their intentions are, fundamentally want to change things and pridefully think they know best. As Antagonists, their morality can be anywhere on the scale from Well-Intentioned Extremist to Complete Monster; all that changes is the motivation for wanting to achieve their goal. The they have seen the state of the world and want change.</t>
  </si>
  <si>
    <t>Wardens Are Evil</t>
  </si>
  <si>
    <t>The hero(ine) of the rescue plot must go out into the world, searching for someone or something, and often involving chases.  It is usually a physical plot, depending heavily on action.  But this is also a plot that relies heavily on three characters and the dynamic among them.  The hero(ine), the antagonist, and the victim (oh my!) [note the variation that Tobias suggests--eschew the ordinary black-hearted villain and stark-white hero(ine).  instead, make both antagonist and hero(ine) equally good, with solid reasons for taking different approaches, and see what kind of rescue plot you end up with...let that percolate while we look at the classic roles]</t>
  </si>
  <si>
    <t>Act one: Separation.  That antagonist separates the protagonist from the victim, thus motivating the action.  Establish the relationship of the protagonist and the victim, then let the abduction begin!</t>
  </si>
  <si>
    <t>Act two: Pursuit.  Which way did they go, which way did they go?  I must follow them!  Traps, tricks, diversions, red herrings, rotten cheese, no matter what stands in the way, I will follow!  [Note: this is the chance to test and build the character into a real hero...]</t>
  </si>
  <si>
    <t xml:space="preserve">Escape plots tend to revolve around unfair imprisonment (the innocent imprisoned for a crime they did not commit; prisoners in war; witch, ogre, or other evil creatures seem to love to imprison hero(in)es), but it doesn't have to--sometimes it is a test of wills between two strong personalities--the gaoler and the jailee. The broad strokes (not the broad arrow, for those of you who follow such historical references): </t>
  </si>
  <si>
    <t>Phase One:  The protagonist is imprisoned.  The crime may be real or not, and the punishment suitable or not.</t>
  </si>
  <si>
    <t>Phase Two:  Imprisonment and plans for escape.  Attempts at escape, especially during phase one, should fail, be foiled, or only allow the temporary illusion of success before recapture and return to prison.</t>
  </si>
  <si>
    <t>Phase Three:  The Great Escape Attempt!  Don't forget the lesson of Mission Impossible: even the best plans have to have something go wrong so that the stars can improvise a brilliant save.  Or as someone military put it, the most careful battle plans only last until the first shot is fired.  (p. 96) "Wild cards come into play.  Enter the unexpected.  All hell breaks loose.  To this point the situation has been tightly controlled by the antagonist, but suddenly the situation becomes fluid, out of control either by gratuitious circumstance or by design of the hero.  The hero, who has been at a distinct disadvantage, finally gets the upper hand, and if there's a moral score to settle, the time has come for settling it."</t>
  </si>
  <si>
    <t>“At the heart of the story is the protagonist, who is generally a good person forced to take vengeance into her own hands when the law won't give satisfaction.  Then there's the antagonist, the person who has committed the crime, who for some quirk in the natural progress of events has escaped punishment for his crime.   Last, there's the victim, the person whom the protagonist must avenge.  As a character, the victim obviously is expendable; his purpose is to arouse our sympathies, for him and for the protagonist (who has been denied love, companionship or the like).  Sometimes the victim is the protagonist himself.  The more heinous the crime (rape, murder, incest), the more the protagonist is justified in seeking vengeance. "</t>
  </si>
  <si>
    <t>1.  The Crime.  Establish the hero and his loved ones, and terminate their happiness with an awful crime.  The hero cannot defend.  Either he is not present or he's restrained (may be forced to watch).  Sometimes the crime is committed before the beginning of the story. This may weaken the reader identification--their emotional experience. The hero may try to get justice from other sources.  But these should not provide satisfaction.</t>
  </si>
  <si>
    <t>Crazy Survivalist</t>
  </si>
  <si>
    <t xml:space="preserve">They're coming, but they're not gonna get me, not without a fight! Who's "they"? Doesn't matter! It could be an Alien Invasion, a Zombie Apocalypse, the feral dregs of humanity, a divine being, some ancient evil or even butterflies! (those are some nasty bastards) But whatever they are, I'm prepared! I have me this bowie knife, tinfoil hat, good old two-barreled Betsy (plus her extended family), and a year's supply of food and water... What? "Share"? "Help other survivors"? It's a dog-eat-smaller-yappy-dog world out there, "friend", and if ya ain't strong enough to defend yourself... Oh, I see what you're about, you want to stick a crazy straw in my neck and steal my stuff, don't you?! That's right, back away from the crazy person... </t>
  </si>
  <si>
    <t>Creepy Child</t>
  </si>
  <si>
    <t>They look sweet, innocent, even angelic, but there's something not quite right about them. They're too calm, too knowing. They aren't really children any longer, not at heart.
Children should be innocent and in need of adult protection. By inverting this, the trope arouses deep-rooted fears. The Creepy Child might not be physically dangerous, but their profound unnaturalness is just as chilling. Creepy children are frequently female, and often Emotionless Girls. They can be, among other things, a Robot Girl, an Oracular Urchin, a changeling, a Waif Prophet, or Evil. As prophets, they emanate otherworldliness; as heroes, they may elicit distrust and contempt, and as villains they remain cute even while the bodies pile up around them.</t>
  </si>
  <si>
    <t>Creepy Crossdresser</t>
  </si>
  <si>
    <t>Phase three--solve the riddle.  confrontation and chase.  maybe a mob scene, with your very own detective first making us think it was the butler, then the maid, then the victim...and the son of the victim really did it, didn't you, Alfred?  Who would ever have suspected that you had come back after twenty years in the sewers?  Don't forget that somewhere in this scene we need to find out that one piece of the puzzle is upside down or backwards, the key to understanding the whole deadly picture... Note:  Kafka and others have explored another flavor of riddle, the open-ended ones which are impossible to solve.  These are sometimes called "symbolic" riddles, which challenge the reader to think about a situation or event outside the ordinary.  Be aware that these are not usually considered mass market pieces.</t>
  </si>
  <si>
    <t>First Dramatic Movement:  "The two rivals have a common ground.  They meet and are perceived as equals."  Don't spend too much time on this (you might even want to do it as a flashback), because there is no conflict here.  Go on to: Introduce the conflict, and pit the two against each other.  I.e., the rivals take sides, and the stage is set. A catalyst here often helps turn the posturing into real action.  "One rival moves to gain the advantage over the other.  This is a struggle for power.  One rival acts to overcome or overwhelm his competition. One rival moves up the power curve (becoming more powerful, gaining advantages) while the other moves down.  Typically, the antagonist takes the initiative and makes the protagonist suffer.</t>
  </si>
  <si>
    <t>A heroic party whose official professions are defined vaguely enough to allow them to go on all sorts of adventures. Generally requires only one catch (like simply being paid) to take any job no matter how unusual or apparently trite, and all are treated with the same amount of professionalism. A noticeable trend is for these groups to be some variation of either mercenary work or detective work. If dealing with supernatural forces, you literally have a Who You Gonna Call? on your hands. Adventure Guild is a subtrope commonly found in a Role-Playing Game Verse. People who do this stuff without getting paid generally have Chronic Hero Syndrome. A variant might be that they'll charge based on the client's ability to pay, lowering or even waiving their fees if the case is interesting enough or the customer is in dire enough straits.</t>
  </si>
  <si>
    <t>Apathetic Teacher</t>
  </si>
  <si>
    <t>There are Badass Teachers, Sadist Teachers, Cool Teachers, and Fired Teachers, and then there's this guy. Jaded, misanthropic, and very likely a Deadpan Snarker, this is the teacher who's been in the job too long. He dislikes students in general — he's been there long enough to know they're thick and (usually) irritating. He hates the school, he hates the job, he really hates the management — but because he's known virtually nothing else, he still sticks at it, putting himself through it year after year. Sometimes, these started out as young, enthusiastic Cool Teachers, who got beaten down by rowdy kids and an uncaring system. There's usually one person who will find that their no-longer-gives-a-shit attitude makes them a Cool Teacher anyway, or at the very least an occasional confidant. They're likely to seek solace in the bottom of a bottle. It's often implied, if not outright stated, that even their home life doesn't offer them much respite, either. In pretty much all Save Our Students movies, one of these (if not an entire school of them) will serve as a foil to the idealistic teacher.</t>
  </si>
  <si>
    <t>Aesop Enforcer</t>
  </si>
  <si>
    <t>When there's a character that needs to be taught a lesson, sometimes another character doesn't wait for karma to take its toll. The Aesop Enforcer purposefully and forcefully inflicts some sort of change in order for the subject to learn An Aesop, usually sticking around to watch the subject's behavior or even inform them of their progress towards redemption. Common examples include a Beauty is turned into a Beast because they refuse to see inner beauty; The Protagonist is approaching an event horizon, when they get a Wonderful Plot to show why they need to stay the way they are; A Jerk Ass gets a Karmic Transformation, becoming what they hate, or a Baleful Polymorph that puts them at the mercy of their victims. When there's someone behind it all, making darn sure that the subject learns their lesson, or suffer for their hubris, then you have an Aesop Enforcer.</t>
  </si>
  <si>
    <t>All-Powerful Bystander</t>
  </si>
  <si>
    <t xml:space="preserve">Our heroes might be good at what they do, but this person is on another level altogether. For some reason, this makes them useless. An All-Powerful Bystander is a being who is so powerful that it seems likely they could just solve the entire plot with a snap of the fingers. They are, effectively, God, but they're not going to fix the problems facing the universe. Why? There are a variety of reasons: It would mean breaking an Obstructive Code of Conduct. It's not "fair", or will end up destroying free will. This is our universe and we deserve to be allowed to live our own lives by our own rules without having a Deus ex Machina solve our woes. They're "not allowed". There are other All-Powerful Bystanders out there, so any action they take would be cancelled by an equal and opposite reaction by one of them. Also, they would likely punish the All-Powerful Bystander for trying anything.Sometimes a Sufficiently Advanced Alien, but most of the time, they're presented as something beyond the "simple" notion of an alien being. </t>
  </si>
  <si>
    <t>The Anticipator</t>
  </si>
  <si>
    <t>It's not that Evil Is Cool. Rather, this is more like "Evil is Intellectual." Evil is smart, wicked, sarcastic with a biting sense of humor. Evil is smooth and eloquent, if not outright suave. Evil dresses well, has a polysyllabic lexicon, quotes William Shakespeare, sips fine wine, listens to his favorite opera on his downtime, and in general is shown to be cultured if not necessarily civilized. This can apply to any villain, Anti-Villain, or associated character types. May overlap with Dumb Is Good, but it doesn't have to. The hero of the story can easily be a more rugged intellectual, or he reads/writes poetry, which is almost never perceived as an "evil" form of culture (cf. the Warrior Poet trope). Highbrow manners and vicious actions.</t>
  </si>
  <si>
    <t>Wicked Stepmother</t>
  </si>
  <si>
    <t xml:space="preserve">The Wicked Stepmother, the woman hostile to her stepchildren. Appears constantly in legends and folklore around the world, the villain of many a Fairy Tale. She seldom appears played straight in modern works, except when they are retelling Fairy Tales, but the number of retold fairy tales (especially "Cinderella") gives her a number of straight appearances. Many psychologists hypothesize that she is an Archetypal Character, devised by children to contain all they hate in their mothers so they can continue to regard Mother as perfect. Shout Outs are commonplace whenever dealing with a stepfamily. She generally favors her own children — whether from a previous marriage or this one — over her stepchildren. </t>
  </si>
  <si>
    <t>Wicked Toymaker</t>
  </si>
  <si>
    <t>There is often a protagonist who mysteriously (or not - so) seems to be very knowledgable about how to survive the situation. That character is often paired with this one; a Commander Contrarian who argues or disagrees with nearly every sentence he utters. It's rare that the Commander Contrarian survives the tale. If this character finally leaves the group in disgust, taking others with him, it's common that not one of the separated group survives. Though this trope is classically associated with Disaster Movies, it can apply to any genre where Anyone Can Die. In stories with a lower body count, some or all the Commander Contrarian's supporters may survive, but only after being subject to such misfortunes that they realize that this guy was Wrong.</t>
  </si>
  <si>
    <t>Commander Contrarian</t>
  </si>
  <si>
    <t>His main purpose in the plot is to naysay and find flaws in the hero's plans so the other can fight physical and social obstacles. They might be legitimate concerns, but are usually spurious. This can be either because Commander Contrarian is Alpha Bitch, jealous of the hero's position (like a good aligned Starscream), a Grumpy Bear, or just a plain ol' Jerkass. His objections can be born of stupidity, pragmatism, or politics, but will almost always be just plain wrong. Even if they aren't, he'll only rarely propose a viable alternate plan of action, and even if he does, it's almost unheard of for the hero to use it and have it work. If he's persuasive, he'll get the group to split up and go separate ways. Odds are high his group will be monster chow.</t>
  </si>
  <si>
    <t>Sarcastic Devotee</t>
  </si>
  <si>
    <t>Fair Weather Mentor</t>
  </si>
  <si>
    <t xml:space="preserve"> Sometimes, the teacher may decide they have to be cruel to be kind. They have their student's best interests at heart, and will step into the firing line themselves in order to protect the rookie, sometimes taking responsibility for their mistakes. The protege will probably be aware of this, and they will come to appreciate and respect the many sacrifices made for them by their mentor. And then you get the poor saps who are stuck with this guy. This mentor sees their charge as an amusement at best and The Millstone at worst. They make little or no effort to adapt to their student, carrying on the same as they always did and expecting the newcomer to keep up. Often, they are there to illustrate why experts can make the very worst teachers, since they're usually very good at their job, but terrible at teaching someone else how to do it. Only the most determined, talented and self-motivated (or just plain masochistic) characters will survive apprenticeship to the Fair Weather Mentor. And even if you do... don't think you're home free yet. </t>
  </si>
  <si>
    <t>Sabotutor</t>
  </si>
  <si>
    <t>Weirdness Magnet</t>
  </si>
  <si>
    <t xml:space="preserve">For some reason, the character is always standing at the corner of Strange Street and Bizarre Boulevard, in the town of Uncanny Valley. They run into situations or creatures that most people don't even believe in, much less have to deal with on a regular basis. Through no fault of their own, they constantly suffer through the effects of the paranormal and supernatural. Alternatively, the character may not think of the weirdness about them as particularly strange; after all, this sort of thing happens to them all the time. However, if something starts getting surreal on the show, chances are, they're at the center of it. Bonus points if, at some point, one of the characters brings it up and asks, "Why does this kind of stuff keep happening to me/us?" </t>
  </si>
  <si>
    <t>Cute Clumsy Girl</t>
  </si>
  <si>
    <t xml:space="preserve">Here's the formula: Take an attractive girl or woman and make her more approachable by adding in some klutziness. Like many other klutz characters, a Cute Clumsy Girl's clumsiness rarely does her serious harm, but can often set off Rube Goldberg-like chain reactions of disasters. She's never seriously injured, though, and she always pops back up with a good-natured, but rueful, smile. It is almost inevitable that at some point her clumsiness will result in a Crash-Into Hello. Occasionally, the klutziness pseudo-flaw is used for a male character, but only rarely, as it is not seen as quite as endearing in males. </t>
  </si>
  <si>
    <t>Obfuscating Stupidity</t>
  </si>
  <si>
    <t>Also sometimes known as "playing dumb", a tactic whose effectiveness is predicated on characters convincing others they are complete oafs and therefore harmless. Acting like an ignorant hayseed, misinformed tourist, Handsome Lech, or Funny Foreigner is popular. A variant of this, primarily found in teen comedies, is the popular student (almost invariably a girl) who acts like The Ditz in order to avoid being stigmatized as a nerd; in such cases, the character may be willfully ignorant, but inevitably faces a situation where she needs her native wits to escape a problem. Another variant is of someone who is a genuine genius but who pretends to be The Fool in order to avoid responsibility, either because they are lazy or because of some trauma.</t>
  </si>
  <si>
    <t>Bunny-Ears Lawyer</t>
  </si>
  <si>
    <t>A cousin to the Trickster Mentor and the Sink-or-Swim Mentor, the Cynical Mentor doesn't really care whether The Hero succeeds or fails, and he/she often believes it will be the latter. Unlike the Sink-or-Swim Mentor, there will be training, and it's usually Training from Hell. This particular brand of mentor uses his cynicism to anger the hero and get him to fight back/harder for what he wants and/or believes in. This mentor helps the hero very, very grudgingly (most likely because he/she was bored and/or had nothing better to do). Never gives encouragement or compliments, except maybe right before the hero's final test/battle, and even then it might be a longshot. There's a fair to good chance that said mentor either is a Knight in Sour Armor or Retired Badass.</t>
  </si>
  <si>
    <t>Eccentric Mentor</t>
  </si>
  <si>
    <t>The lead male character may be nice, kind, and fairly attractive. He may adopt stray kittens, help old ladies, do charity work in Third World countries. It doesn't matter, because he's never, ever going to be able to find a girlfriend....at least, not until THIS girl swoops down out of nowhere and attaches herself limpet-like to his arm. Suddenly he has an embarrassment of riches. Girls who wouldn't even look at him before are now beating down his door. Old acquaintances claim to have loved him for years. He can walk down the street and girls claim Love at First Sight. This can also happen when the girl is still only a Love Interest, which makes it even harder for the guy to convince her that she's his One Twoo Wuv.</t>
  </si>
  <si>
    <t>Nuns with bad habits. Nuns are women who have dedicated their lives to religious service. In the land of fiction, they complete the Fetish Trio right up there with Nurses and Maids. There is just something about nuns. Maybe it's the mystery of it all. After all, they wear the elaborate robes and live in secret, away from men. Maybe it's the Forbidden Fruit factor: you cannot have them, so they are more appealing. Additionally, most Nuns Are Mikos in anime. Any Church Militant nun, by nature of not only being a nun but an Action Girl, will tend to follow this trope. Because Action Girls are always sexy and such clothing is better suited for combat than a real robe.</t>
  </si>
  <si>
    <t xml:space="preserve"> - A foil of a character whose personal qualities contrast with another character (usually the protagonist). By providing this contrast, we get to know more about the other character. Hinders and deludes the Protagonist, tempting them to take the wrong course or approach. Different from the Antagonist because he is not directly opposed to the Protagonist’s plot goal.</t>
  </si>
  <si>
    <t xml:space="preserve"> - Someone with whom the Protagonist falls in love—and who probably falls in love back. Often a catalyst in either the Protagonist’s inner or outer journey—or both. Someone who alternately supports the Protagonist and resists him, depending on which action is necessary to push the Protagonist forward in his personal growth.</t>
  </si>
  <si>
    <t>The Underdog</t>
  </si>
  <si>
    <t xml:space="preserve"> - The underdog is a character who often is underplayed in a book, say someone who is the scapegoat or someone against whom all bets would have been placed in any given situation.</t>
  </si>
  <si>
    <t>Minion</t>
  </si>
  <si>
    <t>Minor</t>
  </si>
  <si>
    <t xml:space="preserve"> - A bit part character.</t>
  </si>
  <si>
    <t>Cast Members</t>
  </si>
  <si>
    <t>Role</t>
  </si>
  <si>
    <t>Emotional-Temperamental</t>
  </si>
  <si>
    <t>Combat</t>
  </si>
  <si>
    <t>Weapons</t>
  </si>
  <si>
    <t xml:space="preserve">What separates this character from a gadfly is that what they do is not supposed to be funny—or at least not to anyone but (in darker cases, usually) themselves. All they want to do is see other people make a fool of themselves. The term trolling actually comes from fishing, rather than the fantasy creature. Trolling in a fishing context means casting a baited line out in the water and dragging it through the water behind you as you move. The idea in the Internet context is that you set out some bait in much the same way and watch as your victim grabs it and writhes for your amusement. Malcontents on the internet protected by anonymity have been doing this for years, hence the widespread usage of the term. </t>
  </si>
  <si>
    <t>Tykebomb</t>
  </si>
  <si>
    <t>Many Big Bads feel the best minions are homegrown ones. Tykebombs are typically raised from birth (or creation, for Sci-Fi) or early infancy with the idea of serving out of loyalty. This means putting an immense amount of potential power into the hands of a wildly inappropriate user, usually a young child. These villains would probably be more effective if said creations were not typically abused or treated badly by villains who insist they exist to serve their master, rather than being coddled and praised; thus they tend to be sympathetic. This usually culminates in The Dog Bites Back, followed by escaping and eventually becoming a thorn in some hero's side. If the character is an actual child, this can complicate the hero's sense of morality.</t>
  </si>
  <si>
    <t>Laser-Guided Tykebomb</t>
  </si>
  <si>
    <t>Phase the second:  The heart of the relationship.  Show us the pressures, the love, the conflict between what society ordains and what these two lovers desire.  Make us feel reality and love collide.</t>
  </si>
  <si>
    <t>Phase the third:  "...the lovers must pay their overdue bill to society."  Death, mutilation, disillusionment, despair... "Society, it seems, never loses."</t>
  </si>
  <si>
    <t>"Originally the concept of sacrifice meant to offer an object to a god to establish a relationship between yourself and that god..." "That may be the point of sacrifice: It always comes at a great personal cost.  It may cost your character her life, or it may cost in profound psychological ways.  Your character should undergo a major transformation."     "Your protagonist may begin this transformation from a lower psychological state, in which she's unaware of the nature and complexity of the problem that confronts her.  But circumstances (or Fate, if you prefer) suddenly propel your character into a dilemma that demands action.  She must make a decision.  She can take the low road, which is the easy way out (run, play it safe, etc.) or she can take the high road, which is the hard way and comes at a great personal cost...Generally, your character will balk at doing the right thing. Sacrificing yourself is never easy."</t>
  </si>
  <si>
    <t>First Dramatic Phase:  Introduce the protagonist.  In most cases, this will be a person apparently without ideals (unless the sacrifice itself is the ideals...)  This highlights the struggle between immoral egoist and the decision of real conscience. "By setting the foundations of character, you will make believable the transition from a selfish state to a selfless state.  You can't just turn a character around 180 degrees and reverse her attitudes and actions by a simple event.  You must show convincingly how the character _could_ get from point A to point Z. ... The plot question is, 'Who will he help?  And how?  What will make him change his mind and come out of his shell.'"</t>
  </si>
  <si>
    <t>There is a rightful holder of some position of authority — the throne, the presidency, the chairmanship of a company, or something else. But someone with a lesser claim, or no claim at all, in some way manages to grab the position. How this is done varies. The Usurper might have managed to drive out the rightful holder in disgrace. He might have managed to kill the previous holder while the rightful heir is unable to respond. He might have pulled off a classical coup. However, one thing is always in common: the move to power is almost always done clandestinely, except maybe in the final phases of a coup. The main exception to the clandestine behaviour is when the rightful authority is away for some reason, and have trusted the usurper to run things.</t>
  </si>
  <si>
    <t>Vain Sorceress</t>
  </si>
  <si>
    <t>Well... if you're a woman, the first thing you probably do is use your magic to make yourself look like a Vogue cover model. As villains tend to be defined by their vices, it's only natural then, that female villains would gravitate towards vanity. The Vain Sorceress' youthfulness is often related to a specific power, where the character has to maintain their appearance by sucking energy from the young — if not be an outright vampire. Evil sorceresses tend to be far more obsessed with the perfection of their appearance, and go to further lengths to maintain it than good ones will. They may even go so far as to stealing a younger, prettier body to act as the vessel for their soul. In any case, they have to be the Fairest of Them All... by any means necessary.</t>
  </si>
  <si>
    <t>The Vamp</t>
  </si>
  <si>
    <t>The powerhouse of the Five-Bad Band, this is Evil's answer to The Big Guy. A Giant Mook with personality, the Brute is huge, all muscle, loves to fight and is very good at it. However, while he may first appear to be The Hero's equal or even superior in combat, subsequent battles will establish the Brute as being inferior to the hero in combat. He is usually a bully with a hot temper, and more often than not, also very stupid, though there are exceptions. Super Strength and Nigh-Invulnerability are common among powered varieties. Female brutes are rare outside of all-women groups, although not unheard of.</t>
  </si>
  <si>
    <t>The Super Trope of Jerk Jock, Alpha Bitch, and other bully characters. This is the Schoolyard Bully All Grown Up in his heyday. The guy who gave you wedgies and tied you to a flag-pole. The girl who humiliated you in front of the entire school and broke your self-confidence on your first day in. In Western Animation, it is required by law for the bully to refer to his victims by last name only, because, well... you're not exactly their friend. A bully is simply defined on wiktionary as "A person who is cruel to others, especially those who are weaker or have less power." This sums this character up in a nutshell.</t>
  </si>
  <si>
    <t>The Bully</t>
  </si>
  <si>
    <t>The Butcher</t>
  </si>
  <si>
    <t>Want to make sure everyone knows exactly how bad your Badass is? Or how crazy your Ax-Crazy gets? Add "The Butcher" onto his name. Butchers hack up meat all day and are always surrounded by blood and gore, so they must be violent, scary people, right? You won't see "The Baker" or "The Candlestick Maker" used this way. Although the nickname can sound impressive, it's almost never a compliment in real life. The title is most often slapped on Serial Killers and military leaders who are accused of war-time atrocities. "To butcher" something can also mean to do a hack job of it, so it can be a Stealth Insult. Due to the many negative connotations of the word, it's no surprise that many butchers prefer to go by "meat cutter."</t>
  </si>
  <si>
    <t>The Caligula</t>
  </si>
  <si>
    <t xml:space="preserve">Close relatives of Always Chaotic Evil, these characters are defined morally and narratively by what they are, rather than who they are. Inevitably, the Villain by Default is a member of an organization or class that society as a whole has agreed is evil. For this reason, they require little to no additional characterization to cement their position in the story or motives, and in fact, most Villain by Default characters receive none. Much of the time having to show a Moral Event Horizon for those characters might seem redundant, given that they were obviously beyond it with their whole criminal lifestyle. Essentially, this is a way to supply ready-made antagonists and Evil Minions without sacrificing screen time. </t>
  </si>
  <si>
    <t>Villain of Another Story</t>
  </si>
  <si>
    <t>Is when a villain is not a villain in the main narrative but is a villain elsewhere in the setting. That means a character that is not treated as a villain in the story can be legitimately considered a villain by other characters. The Villain Of Another Story may have little to no impact on the main plot. If the other characters meet him and he still qualifies, he is very likely a Retired Monster. This trope is common in Role-Playing Games, where sometimes an NPC might be a villain depending on what actions you take in the story. Sometimes, you can avoid fighting the villain, but he/she will be evil in other places in the setting. A subversion would be that the supposed Villain of Another Story eventually gets dragged into the main story as a villain of the main story.</t>
  </si>
  <si>
    <t>Hero of Another Story</t>
  </si>
  <si>
    <t>In works of fiction, it often seems like the world revolves around the Main Characters, that nothing interesting happens unless one of them is in the middle of it. And sometimes that’s true. But other times, it’s not that the Main Characters are the only ones that stories happen to; it’s that we only see the stories that happen to the Main Characters. It turns out the supporting characters have their own adventures going on off-screen, where they’re the stars and the Main Characters only make cameo appearances. These characters are the Heroes of Another Story: we may not see much of their adventures, but it adds something to the fictional world if we know these people continue to lead interesting lives even when the Main Characters aren’t around.</t>
  </si>
  <si>
    <t>Villain Protagonist</t>
  </si>
  <si>
    <t>An interesting twist on conventional storytelling is to make the The Protagonist a villain. Sometimes (but not always), this villainous main character will even get the Sympathetic P.O.V.. They simply need to be a villain whose morally reprehensible actions (however well-intentioned) are in no way glossed over or justified within the context of the story. We are seeing the story from the villain's point of view. A Villain Protagonist (esp. in a comedy) is quite likely to go down in flames at the end. Whether this counts as a Downer Ending or not generally depends on how many dogs they kick along the way and/or how entertaining their Humiliation Conga or Karmic Death is. They may also do a Heel–Face Turn and become a Hero Protagonist.</t>
  </si>
  <si>
    <t>Villain Respect</t>
  </si>
  <si>
    <t>If a vegetarian eats vegetables, what does a humanitarian eat? No, this trope is not about humanitarianism. Quite the opposite, in fact. Cannibalism is considered one of the greatest taboos, so, naturally, it's become a trope. One idea which stands out is that human flesh is superficially similar to swine flesh, hence the nickname "long pig" and the phrase "eating the long pork".note  A robot designed to taste wine corroborates this idea. Thus, it should be delicious, which is reflected both in Hannibal Lecter's gourmet taste and in the idea in Sweeney Todd that pies with this ingredient would sell like hot cakes. Or hot pies. You'll often have people eat something and not know what it is, and then discover the ghastly truth.</t>
  </si>
  <si>
    <t>Implacable Man</t>
  </si>
  <si>
    <t>Once again, the villains out of the Cardboard Prison. But this time, they've just served their sentence, with time off for good behavior, and guess what? They're no longer interested in crime. This is usually just a ruse. It may even be a scheme to get the heroes to drop their guard. An important part of this plot is that everyone else will usually believe the villain right away, it's the heroes who are made to look like fools by their paranoid suspicions. The villain may set up a situation that looks like he's up to his old tricks, so that the heroes will come barging in to stop his... perfectly lawful activities. This makes the villain look like an innocent victim of petty harassment and discredits any heroes who continue to suspect that he's still up to no good.</t>
  </si>
  <si>
    <t>Classic Villain</t>
  </si>
  <si>
    <t>The Hero is, in the beginning, just a normal boy/girl (or at least relatively normal, anyway). However, this character has a powerful destiny, completely unaware of the role they will play in the grand scheme of things. Someone has to break the news, and turn this Muggle into the hero he/she is meant to be. And that someone is... a talking cat? Part Talking Animal and part enlightened teacher, the mentor mascot plays the dual role of teaching the protagonist about their destiny and powers, while at the same time adding that little bit of comic relief and cuteness (if the show in question is already cutesy, it might start to become sickeningly sweet). Even so, the Mentor Mascot takes its job seriously, and tends to accompany The Hero everywhere just in case the Mooks or the Quirky Miniboss Squad show up. In a show (or other medium) where the Masquerade is of significant importance (and when is it not?), the Mentor Mascot will simultaneously be the strictest enforcer and the greatest threat to said facade, since its not a normal animal.</t>
  </si>
  <si>
    <t>Mentor's New Hope</t>
  </si>
  <si>
    <t>Many years ago a great teacher oversaw a promising young pupil. It went bad, probably because he turned to evil or ended up showing his true colors, maybe even becoming the Big Bad. As the Master-Apprentice Chain continues there's now a young hero being trained by the elderly Mentor. The Hero might have been Desperately Looking for a Purpose in Life so he feels like he fits somewhere when he hears in back story how his overseer/teacher also trained another some years ago, but that pupil went to The Dark Side and became the antagonist of the story. Now the teacher plans to use his second chance and hopes that this chosen one, who is the current protagonist, can stay good. This is what might come after A Pupil of Mine Until He Turned to Evil.</t>
  </si>
  <si>
    <t>Mooching Master</t>
  </si>
  <si>
    <t>Mooching Master refers to a very particular type of teacher-student relationship: the student is indebted to the master and the master takes advantage of it for personal gain. This is not merely the master asking for money, that'd be too simple. The master actually asks for things that go from annoying to illegal to even life-threatening. But the student owes so much to the master, he feels obligated to comply out of a desire to honor her. This trope is almost always played for laughs, even in a serious work, and the master is not actually malicious (usually...). This doesn't mean her mooching is harmless, though, it can actually make the student get in loads of trouble trying to please his master. And the teacher, while she might be teaching the student with her antics, is, when all's said and done, genuinely taking advantage of him to a degree. Compare Wax On, Wax Off, where the chores the student is performing are actually genuine teaching tools. Trickster Mentors are very fond of this trope.</t>
  </si>
  <si>
    <t>Mr. Exposition</t>
  </si>
  <si>
    <t>Hermits are folks who don't live around other folks— and they like it that way. They never say I Just Want to Have Friends and they aren't afraid of Dying Alone. Hermits aren't banished or cut off from society as punishment— they willingly chose to leave it, for whatever reason. Despite their reclusive lifestyle, fictional hermits may be either friendly or hostile. If a hermit is friendly, their reason for living alone will be that they simply enjoy the solitude. If the hermit is hostile, it's because they're misanthropic. On occasion, the hero will encounter a religious hermit. Nice or not, almost all hermits are quirky. That's because Loners Are Freaks; they don't conform to society's rules about cleanliness, politeness, footwear, or edibleness.</t>
  </si>
  <si>
    <t>Hot-Blooded</t>
  </si>
  <si>
    <t>They are so burningly passionate about everything that they do that they seem larger than life. They give their all in absolutely everything they do, regardless of the task. They can say the cheesiest of lines with a straight face — the best of them can say things that are so cheesy they use the So Bad, It's Good principle to become awesome. These characters are Hot-Blooded. Using the power of guts, determination, and badassery; they throw themselves headfirst into the worst situations imaginable and come out on top through sheer force of will and often have a strong tendency to do impressive things. Even other characters or the nicest ones can occasionally have their own hot-blooded incidents; this is frequently their Moment of Awesome.</t>
  </si>
  <si>
    <t>Hired Guns</t>
  </si>
  <si>
    <t>Also known as mercenaries (mercs for short), Soldiers of Fortune, and a dozen other names.. These characters can have a wide range of personalities, some with honor, or codes, or limitations, and others who will kill anybody to get the job done. The only common thread is that whatever they're into, it's a job, and they're getting paid.</t>
  </si>
  <si>
    <t>Battle Butler</t>
  </si>
  <si>
    <t xml:space="preserve">He's older and ostensibly wiser, and more than willing to impart his wisdom upon his children, younger siblings, or other youngster. There's just one problem: His advice sucks! Sometimes he's just clueless, but other times, he's intentionally misleading his protege. The most common subversion of The Obi-Wan, with whom he often forms Opposed Mentors. Overlaps with Know-Nothing Know-It-All and The Blind Leading the Blind. Oftentimes invokes an Ice-Cream Koan. </t>
  </si>
  <si>
    <t>Obsolete Mentor</t>
  </si>
  <si>
    <t>A Bit Character is a minor character in the cast. She or he has a slightly larger part than the extra or the Spear Carrier,. In this case the character is Blue Collar. A blue-collar worker is a member of the working class who performs manual work and either earns an hourly wage or is paid piece rate for the amount of work done. A character who walks into a scene, says a few lines at most, and departs. Essentially, an extra with a line. A flat character is one that has only the bare minimum of characteristics necessary to play their role in the story.</t>
  </si>
  <si>
    <t>A Bit Character is a minor character in the cast. She or he has a slightly larger part than the extra or the Spear Carrier,. In this case the character is White Collar. A "white-collar worker" is a salaried professional. A person is assumed to be a white-collar worker when such individual engages self either in a highly professional and successful career or works either as an administrative or managerial personnel. A character who walks into a scene, says a few lines at most, and departs. Essentially, an extra with a line. A flat character is one that has only the bare minimum of characteristics necessary to play their role in the story.</t>
  </si>
  <si>
    <t>A Bit Character is a minor character in the cast. She or he has a slightly larger part than the extra or the Spear Carrier,. In this case the character is Grey Collar. A skilled technician, typically someone who is both white and blue collar, an example of this kind include Information Technology workers. They are principally white-collar, but perform blue -collar tasks with some regularity, such as engineers. A character who walks into a scene, says a few lines at most, and departs. Essentially, an extra with a line. A flat character is one that has only the bare minimum of characteristics necessary to play their role in the story.</t>
  </si>
  <si>
    <t>The Unlucky Everydude is similar to the Ordinary High-School Student but has some overt problem(s), which he usually points out in the first episode. He is not so much average as below average concerning some trait, possibily Book Dumb. The extent of this issue varies quite widely depending on the comedic or dramatic mood of the series. The most common one is, naturally, an inability to deal with women, for various reasons. As unlucky as he is he's more The Everyman than The Unfavourite or the Butt Monkey. You could say that his lack of luck is more in his head than real.</t>
  </si>
  <si>
    <t>The most common protagonist of a show targeted at teenagers. Whether or not they discover their Powers in the First Episode or merely receive a Call to Adventure that sends them on a quest for their true nature, it usually quickly becomes apparent they are anything but ordinary. They're revealed to be reincarnated ancient heroes or alien princesses Raised by Humans. They suddenly find a use for the obscure skill or art they've been practicing since they could walk, or they discover their entire life has been a Secret Test of Character to prepare them for a great responsibility. They find out their Secret Legacy as heirs to a Badass Family of demon hunters, wizards, or Yakuza. They suddenly gain a Trickster Mentor or a Magical Girlfriend.</t>
  </si>
  <si>
    <t>Victimized Bystander, Type 1</t>
  </si>
  <si>
    <t>Victimized Bystander, Type 2</t>
  </si>
  <si>
    <t>Victimized Bystander, Type 3</t>
  </si>
  <si>
    <t>Broken Bystander (or Scarred Bystander), This is a bystander who suffers a traumatic experience because of the main plot; usually these characters are nameless and rarely mentioned. Example: The Matrix has a little girl whose mother morphs into Agent Smith with astonishment. Victimized Bystanders are bystanders who mostly will be chosen at random to suffer for an action usually not punishable. When they're just doing their duty, these replaceable minor characters' entire lives will be ruined. In case of some the bystanders will never be able to speak, see, hear or do anything again.</t>
  </si>
  <si>
    <t xml:space="preserve">Alice is devotedly in love with Bob who is highly troubled or dislikable, the kind of person very few in real life would stick with. Bob isn't merely a Jerk with a Heart of Gold or even Troubled, but Cute: he (or she) has serious psychological issues, an utterly Jerkass personality, or both, all of which makes a healthy, happy relationship unlikely. Alice is fully aware of Bob's faults but willingly endures the insults and troubles he dishes out because she believes her unconditional love is strong enough for both of them and/or will eventually reform Bob. Very often, others will point out to Alice that Bob is a bad boyfriend, but she invariably ignores or dismisses their concerns. Expect her to say, "But you don't know him like I do." </t>
  </si>
  <si>
    <t>Mad Love</t>
  </si>
  <si>
    <t xml:space="preserve">When Alice loves Bob and there is nothing anyone can do — not even Bob — to persuade her that their love isn't mutual. Bob is well aware of this one-sided crush, but his protests fall on deaf ears. He can tell Alice he isn't interested, sometimes violently, but she invariably fails to catch on. Her behavior often straddles the line between Clingy Jealous Girl and Stalker with a Crush, though she can also be a Psycho Supporter if she genuinely means no harm to Bob and also respects his ideals. If Alice has terrible taste in suitors (and she usually does), then her "hubby" or "wifey" will abuse that unconditional love to further their crazy schemes and never hesitate to betray her if they fail, or if she gets too whiny. </t>
  </si>
  <si>
    <t xml:space="preserve">An "underdog" is a person or group in a competition, usually in sports and creative works, who is popularly expected to lose.[1] The party, team, or individual expected to win is called the favorite or top dog. In the case where an underdog wins, the outcome is an upset. An "underdog bet" is a bet on the underdog or outsider for which the odds are generally higher. "we go into this game as the underdogs"... </t>
  </si>
  <si>
    <t>Weak, but Skilled</t>
  </si>
  <si>
    <t>This is a character who, despite being physically weaker than their opponent, is able to beat them because they are more skilled than their opponent. They'll prove Hard Work Hardly Works is a false premise, and even exploit the stronger opponents' sloppy technique and Pride to win. It's not unusual for the Badass Bookworm, and less unusual for The Heart of any team. If the Weak But Skilled character is The Protagonist or The Hero, they will usually be an expert at Deadly Dodging, a fast thinker, and generally win through cleverness and strategy that involve Trying to Catch Me Fighting Dirty and Geo Effects to win.</t>
  </si>
  <si>
    <t>Paper Tiger</t>
  </si>
  <si>
    <t>A character is not as tough as their physical appearance and/or personality suggests. Basically the opposite of Hidden Badass (though they can go the Cowardly Lion route). Paper tiger is a literal English translation of a Chinese phrase, meaning something that seems as threatening as a tiger, but is really harmless. This Chinese colloquialism is similar to the English phrase "its bark is worse than its bite".</t>
  </si>
  <si>
    <t>Troubled, but Cute</t>
  </si>
  <si>
    <t>A hottie, usually in high school and usually male, whose first name is spelled t-r-o-u-b-l-e, often expressed through fondness for leather jackets and antisocial behavior. Has fangirls in both his own universe and the real one because All Girls Want Bad Boys. They may be revealed to have a heart of gold or a difficult home life. Ladettes and Femme Fatales also sometimes fit here.</t>
  </si>
  <si>
    <t>Old Soldier</t>
  </si>
  <si>
    <t xml:space="preserve">The nearly impossibly smart guy. Probably started off as a Teen Genius and is capable of many an Ass Pull, Deus ex Machina, or, um, Polarity Reversal. May or may not rely on Techno Babble. Is the source of much Applied Phlebotinum, but is incapable of providing a solution that would thwart the show's premise (the Professor couldn't get the rest of the gang off that darn island, Ziggy couldn't bring Sam home on Quantum Leap). Often gets to be Mr. Exposition. Fluent in Sesquipedalian Loquaciousness and Sounds of Science. If he plays a game, it's inevitably chess, because Smart People Play Chess. He's also very likely to be a TV Genius. Compare Omnidisciplinary Scientist and Absent-Minded Professor, may study a Fantastic Science instead of a regular one. May have hints of being a Spock, but this is usually not central to the figure. Combining this figure with the Mad Scientist is a common subversion. Sometimes, in fact, The Professor is an ex-Mad Scientist who has pulled a Heel–Face Turn and now works for the good guys. </t>
  </si>
  <si>
    <t>Quickly Demoted Leader</t>
  </si>
  <si>
    <t>So, let's say there's this guy who happens to be a hitman. He'll usually be an urban legend, moving swiftly beneath the concrete jungle, leaving no evidence behind and fulfilling his jobs with the utmost care up to the point of perfection. Mossad? CIA? KGB? Doesn't matter, his targets drop like flies. No job is too hard and there's no one he can't kill. ...Or is there? For perhaps even this cold-hearted killer can't bring himself to kill an innocent bystander (usually a kid). And not only does he not do his job, but he then turns against his employer to save the life of the very same person he was supposed to kill. This guy we're talking about? He's a hitman with a heart. A common trope in a number of dark comedy and action movies is to have a sympathetic assassin as either the protagonist or a secondary character. Although their job is to commit murder for money, they also have a number of traits that make them sympathetic with the audience. This occasionally overlaps with Evil Is Cool, though usually more of an Anti-Hero/Anti-Villain.</t>
  </si>
  <si>
    <t>Holy Hitman</t>
  </si>
  <si>
    <t xml:space="preserve">A hitman or bodyguard frequently quotes Biblical verses while killing people. He may actually also be a priest, but may also just be using them to be ironic. Or doesn't know what the verses in question are actually referring to. Although The Bible is a frequent source for the quotes (there is a lot of vengeance being laid down in it) any religious text qualifies, as well as things that sound biblical or religious. The verses quoted may change depending on who the hitman is talking to, or he may just have one "favorite" that he always uses. Related to Sinister Minister, Bad Habits, Warrior Monk and As the Good Book Says. </t>
  </si>
  <si>
    <t>Immortal Assassin</t>
  </si>
  <si>
    <t>The Talking Appliance Sidekick is an inanimate object, normally a household appliance that talks and... you see where we're going with this. Beyond that, they are very likely to be part of a comic with a technological or a fandom bent; if it's Two Gamers on a Couch, expect something related to game consoles, and if it's a comic about the Surrey Woman's Institute knitting circle, expect it to be a sewing machine. Such a character will have a lot of similar attributes of the Robot Buddy, but sometimes is used as a parody or deconstruction of it and, like a lot of webcomic sidekicks, will be the outrageous Comedic Sociopath.</t>
  </si>
  <si>
    <t>The Watson is the character whose job it is to ask the same questions the audience must be asking and let other characters explain what's going on. Distinct from Mr. Exposition in that The Watson is The Storyteller archetype, and often allows another character to become Mr. Exposition within the story's context. Generally, female variants of The Watson will have a bit more Character Development and a larger role within the story (but not too much larger). She will be inevitably attractive, serving a dual role — giving the children someone to like and the adults someone to tune in for.  Playing The Watson is also referred to as cabbaging, since this role could be played by a head of cabbage.</t>
  </si>
  <si>
    <t>The Ace</t>
  </si>
  <si>
    <t>Insecure Love Interest</t>
  </si>
  <si>
    <t>"_Real_ drama, they've been telling us, is a story about a person who falls from a high place because of a tragic flaw in character. ... These days there aren't a lot of kings and queens to choose from, but still we have a fascination for stories about people who fall from high places." "We have an equal fascination with people who rise from humble beginnings to great prominence, the so-called rags-to-riches scenario..." "These are stories about people, first, last, and foremost.  Without a centerpiece character, you have no plot.  The main character is the focus of the story. ..."     "...you must develop a main character that is compelling and strong enough to carry the entire story, from beginning to end. ..."" These stories [ascension plots] are less common, which might say something about ourselves, but the ascension plot (the character's spiritual movement from sinner to saint rather than from saint to sinner] is uplifting.  Whereas the descension plot serves as a cautionary tale, the ascension plot serves as a parable. ..."     "Stories [like this] are uplifting because they ultimately explore the positive aspects of human character.  Your main character should overcome odds not just as a hero who has obstacles to conquer but as a character in the process of becoming a better person. ...""...As you develop your central character, you will find that she will quickly become extraordinary.  Your main character may start out average, but events (Fate, if you prefer) lift the character above the ordinary and the trivial.  We compare the phases of character development she has gone through as a result of these circumstances.  Some handle it well."</t>
  </si>
  <si>
    <t>Master Plot:</t>
  </si>
  <si>
    <t>3.  What is your protagonist's intent? (What does she want?)</t>
  </si>
  <si>
    <t>4.  What is your protagonist's motivation?  (Why does she want what she is seeking?)</t>
  </si>
  <si>
    <r>
      <t>The Drifter</t>
    </r>
    <r>
      <rPr>
        <sz val="12"/>
        <color indexed="63"/>
        <rFont val="Arial"/>
        <family val="2"/>
      </rPr>
      <t>,</t>
    </r>
    <r>
      <rPr>
        <sz val="12"/>
        <color indexed="30"/>
        <rFont val="Arial"/>
        <family val="2"/>
      </rPr>
      <t>Knight Errant</t>
    </r>
  </si>
  <si>
    <t>One-Man Army</t>
  </si>
  <si>
    <t>Any weapon available</t>
  </si>
  <si>
    <t>Brains and Brawn</t>
  </si>
  <si>
    <t>Red Oni, Blue Oni</t>
  </si>
  <si>
    <r>
      <t>Bash Brothers</t>
    </r>
    <r>
      <rPr>
        <sz val="12"/>
        <color indexed="63"/>
        <rFont val="Arial"/>
        <family val="2"/>
      </rPr>
      <t>, </t>
    </r>
    <r>
      <rPr>
        <sz val="12"/>
        <color indexed="30"/>
        <rFont val="Arial"/>
        <family val="2"/>
      </rPr>
      <t>Force And Finesse</t>
    </r>
  </si>
  <si>
    <t>Sword and Sorcerer</t>
  </si>
  <si>
    <t>Freudian Trio</t>
  </si>
  <si>
    <r>
      <t>Kirk</t>
    </r>
    <r>
      <rPr>
        <sz val="12"/>
        <color indexed="63"/>
        <rFont val="Arial"/>
        <family val="2"/>
      </rPr>
      <t>, </t>
    </r>
    <r>
      <rPr>
        <sz val="12"/>
        <color indexed="30"/>
        <rFont val="Arial"/>
        <family val="2"/>
      </rPr>
      <t>Spock</t>
    </r>
    <r>
      <rPr>
        <sz val="12"/>
        <color indexed="63"/>
        <rFont val="Arial"/>
        <family val="2"/>
      </rPr>
      <t>, and </t>
    </r>
    <r>
      <rPr>
        <sz val="12"/>
        <color indexed="30"/>
        <rFont val="Arial"/>
        <family val="2"/>
      </rPr>
      <t>McCoy</t>
    </r>
  </si>
  <si>
    <r>
      <t>Fighter, Mage, Thief</t>
    </r>
    <r>
      <rPr>
        <sz val="12"/>
        <color indexed="63"/>
        <rFont val="Arial"/>
        <family val="2"/>
      </rPr>
      <t>, </t>
    </r>
    <r>
      <rPr>
        <sz val="12"/>
        <color indexed="30"/>
        <rFont val="Arial"/>
        <family val="2"/>
      </rPr>
      <t>Jack-of-All-Stats</t>
    </r>
    <r>
      <rPr>
        <sz val="12"/>
        <color indexed="63"/>
        <rFont val="Arial"/>
        <family val="2"/>
      </rPr>
      <t>(</t>
    </r>
    <r>
      <rPr>
        <sz val="12"/>
        <color indexed="30"/>
        <rFont val="Arial"/>
        <family val="2"/>
      </rPr>
      <t>The Hero</t>
    </r>
    <r>
      <rPr>
        <sz val="12"/>
        <color indexed="63"/>
        <rFont val="Arial"/>
        <family val="2"/>
      </rPr>
      <t>), </t>
    </r>
    <r>
      <rPr>
        <sz val="12"/>
        <color indexed="30"/>
        <rFont val="Arial"/>
        <family val="2"/>
      </rPr>
      <t>Mighty Glacier</t>
    </r>
    <r>
      <rPr>
        <sz val="12"/>
        <color indexed="63"/>
        <rFont val="Arial"/>
        <family val="2"/>
      </rPr>
      <t> (</t>
    </r>
    <r>
      <rPr>
        <sz val="12"/>
        <color indexed="30"/>
        <rFont val="Arial"/>
        <family val="2"/>
      </rPr>
      <t>The Big Guy</t>
    </r>
    <r>
      <rPr>
        <sz val="12"/>
        <color indexed="63"/>
        <rFont val="Arial"/>
        <family val="2"/>
      </rPr>
      <t>),</t>
    </r>
    <r>
      <rPr>
        <sz val="12"/>
        <color indexed="30"/>
        <rFont val="Arial"/>
        <family val="2"/>
      </rPr>
      <t>Fragile Speedster</t>
    </r>
    <r>
      <rPr>
        <sz val="12"/>
        <color indexed="63"/>
        <rFont val="Arial"/>
        <family val="2"/>
      </rPr>
      <t> (</t>
    </r>
    <r>
      <rPr>
        <sz val="12"/>
        <color indexed="30"/>
        <rFont val="Arial"/>
        <family val="2"/>
      </rPr>
      <t>The Smart Guy</t>
    </r>
    <r>
      <rPr>
        <sz val="12"/>
        <color indexed="63"/>
        <rFont val="Arial"/>
        <family val="2"/>
      </rPr>
      <t>)</t>
    </r>
  </si>
  <si>
    <r>
      <t>Heroes Prefer Swords</t>
    </r>
    <r>
      <rPr>
        <sz val="12"/>
        <color indexed="63"/>
        <rFont val="Arial"/>
        <family val="2"/>
      </rPr>
      <t> (</t>
    </r>
    <r>
      <rPr>
        <sz val="12"/>
        <color indexed="30"/>
        <rFont val="Arial"/>
        <family val="2"/>
      </rPr>
      <t>The Hero</t>
    </r>
    <r>
      <rPr>
        <sz val="12"/>
        <color indexed="63"/>
        <rFont val="Arial"/>
        <family val="2"/>
      </rPr>
      <t>),</t>
    </r>
    <r>
      <rPr>
        <sz val="12"/>
        <color indexed="30"/>
        <rFont val="Arial"/>
        <family val="2"/>
      </rPr>
      <t>Luckily My Shield Will Protect Me</t>
    </r>
    <r>
      <rPr>
        <sz val="12"/>
        <color indexed="63"/>
        <rFont val="Arial"/>
        <family val="2"/>
      </rPr>
      <t>(</t>
    </r>
    <r>
      <rPr>
        <sz val="12"/>
        <color indexed="30"/>
        <rFont val="Arial"/>
        <family val="2"/>
      </rPr>
      <t>The Big Guy</t>
    </r>
    <r>
      <rPr>
        <sz val="12"/>
        <color indexed="63"/>
        <rFont val="Arial"/>
        <family val="2"/>
      </rPr>
      <t>), and </t>
    </r>
    <r>
      <rPr>
        <sz val="12"/>
        <color indexed="30"/>
        <rFont val="Arial"/>
        <family val="2"/>
      </rPr>
      <t>Magic Wand</t>
    </r>
    <r>
      <rPr>
        <sz val="12"/>
        <color indexed="63"/>
        <rFont val="Arial"/>
        <family val="2"/>
      </rPr>
      <t>(</t>
    </r>
    <r>
      <rPr>
        <sz val="12"/>
        <color indexed="30"/>
        <rFont val="Arial"/>
        <family val="2"/>
      </rPr>
      <t>The Smart Guy</t>
    </r>
    <r>
      <rPr>
        <sz val="12"/>
        <color indexed="63"/>
        <rFont val="Arial"/>
        <family val="2"/>
      </rPr>
      <t>)</t>
    </r>
  </si>
  <si>
    <t>"Leadership"</t>
  </si>
  <si>
    <t>Four-Temperament Ensemble</t>
  </si>
  <si>
    <t>Balance, Power, Skill, Gimmick</t>
  </si>
  <si>
    <r>
      <t>Heroes Prefer Swords</t>
    </r>
    <r>
      <rPr>
        <sz val="12"/>
        <color indexed="63"/>
        <rFont val="Arial"/>
        <family val="2"/>
      </rPr>
      <t> (</t>
    </r>
    <r>
      <rPr>
        <sz val="12"/>
        <color indexed="30"/>
        <rFont val="Arial"/>
        <family val="2"/>
      </rPr>
      <t>The Hero</t>
    </r>
    <r>
      <rPr>
        <sz val="12"/>
        <color indexed="63"/>
        <rFont val="Arial"/>
        <family val="2"/>
      </rPr>
      <t>)</t>
    </r>
  </si>
  <si>
    <t>"Spirit"</t>
  </si>
  <si>
    <t>Five-Man Band</t>
  </si>
  <si>
    <r>
      <t>Squishy Wizard</t>
    </r>
    <r>
      <rPr>
        <sz val="12"/>
        <color indexed="63"/>
        <rFont val="Arial"/>
        <family val="2"/>
      </rPr>
      <t> (</t>
    </r>
    <r>
      <rPr>
        <sz val="12"/>
        <color indexed="30"/>
        <rFont val="Arial"/>
        <family val="2"/>
      </rPr>
      <t>The Chick</t>
    </r>
    <r>
      <rPr>
        <sz val="12"/>
        <color indexed="63"/>
        <rFont val="Arial"/>
        <family val="2"/>
      </rPr>
      <t>)</t>
    </r>
  </si>
  <si>
    <r>
      <t>Simple Staff</t>
    </r>
    <r>
      <rPr>
        <sz val="12"/>
        <color indexed="63"/>
        <rFont val="Arial"/>
        <family val="2"/>
      </rPr>
      <t> (</t>
    </r>
    <r>
      <rPr>
        <sz val="12"/>
        <color indexed="30"/>
        <rFont val="Arial"/>
        <family val="2"/>
      </rPr>
      <t>The Chick</t>
    </r>
    <r>
      <rPr>
        <sz val="12"/>
        <color indexed="63"/>
        <rFont val="Arial"/>
        <family val="2"/>
      </rPr>
      <t>)</t>
    </r>
  </si>
  <si>
    <r>
      <t>The Cutie</t>
    </r>
    <r>
      <rPr>
        <sz val="12"/>
        <color indexed="63"/>
        <rFont val="Arial"/>
        <family val="2"/>
      </rPr>
      <t>,</t>
    </r>
    <r>
      <rPr>
        <sz val="12"/>
        <color indexed="30"/>
        <rFont val="Arial"/>
        <family val="2"/>
      </rPr>
      <t>Nerd</t>
    </r>
    <r>
      <rPr>
        <sz val="12"/>
        <color indexed="63"/>
        <rFont val="Arial"/>
        <family val="2"/>
      </rPr>
      <t>/</t>
    </r>
    <r>
      <rPr>
        <sz val="12"/>
        <color indexed="30"/>
        <rFont val="Arial"/>
        <family val="2"/>
      </rPr>
      <t>Geek</t>
    </r>
    <r>
      <rPr>
        <sz val="12"/>
        <color indexed="63"/>
        <rFont val="Arial"/>
        <family val="2"/>
      </rPr>
      <t>, or</t>
    </r>
    <r>
      <rPr>
        <sz val="12"/>
        <color indexed="30"/>
        <rFont val="Arial"/>
        <family val="2"/>
      </rPr>
      <t>Cloud Cuckoo Lander</t>
    </r>
    <r>
      <rPr>
        <sz val="12"/>
        <color indexed="63"/>
        <rFont val="Arial"/>
        <family val="2"/>
      </rPr>
      <t> or </t>
    </r>
    <r>
      <rPr>
        <sz val="12"/>
        <color indexed="30"/>
        <rFont val="Arial"/>
        <family val="2"/>
      </rPr>
      <t>Sixth Ranger</t>
    </r>
  </si>
  <si>
    <t>Add Token Evil Teammate</t>
  </si>
  <si>
    <t>What varies from there and beyond are the types of weapons and magic/skills, since every number past five will invariably get convoluted</t>
  </si>
  <si>
    <t>The rules for Combat apply, probably with 10+ weapon types and no/loose rules for specific usage</t>
  </si>
  <si>
    <t>Force of Nature</t>
  </si>
  <si>
    <t>Big Bad Duumvirate</t>
  </si>
  <si>
    <t>WTF</t>
  </si>
  <si>
    <t>Two Big Bads, possibly more, working in intentional collusion with each other.</t>
  </si>
  <si>
    <t>A big bad</t>
  </si>
  <si>
    <t>No villian as such</t>
  </si>
  <si>
    <t>Five-Bad Band</t>
  </si>
  <si>
    <r>
      <t>the </t>
    </r>
    <r>
      <rPr>
        <sz val="12"/>
        <color indexed="30"/>
        <rFont val="Arial"/>
        <family val="2"/>
      </rPr>
      <t>Evil Counterpart</t>
    </r>
    <r>
      <rPr>
        <sz val="12"/>
        <color indexed="63"/>
        <rFont val="Arial"/>
        <family val="2"/>
      </rPr>
      <t> of the </t>
    </r>
    <r>
      <rPr>
        <sz val="12"/>
        <color indexed="30"/>
        <rFont val="Arial"/>
        <family val="2"/>
      </rPr>
      <t>Five-Man Band</t>
    </r>
  </si>
  <si>
    <t>Elite Four</t>
  </si>
  <si>
    <t>The Elite Four also tends to overlap with Quirky Miniboss Squad. </t>
  </si>
  <si>
    <t>Terrible Trio</t>
  </si>
  <si>
    <t xml:space="preserve">A Power Trio made up of a domineering character and two henchmen or Co-Dragons. </t>
  </si>
  <si>
    <t>The Antagonist</t>
  </si>
  <si>
    <t xml:space="preserve">So you've got yourself an Anti-Villain. He's a pretty decent guy, and if you were on his side, you'd probably be best buds. And yet he constantly wants to kill you. Why? Can't you guys just talk it out? I mean, surely you can come to an understanding. What's the worst that can happen? Oh wait, that's right: his boss will kill him. See, many a Big Bad rules through fear, and that includes his subordinates. As such, they'll often threaten their Mooks, their Quirky Miniboss Squad, and even their Dragon, with death (or some other severe punishment) should they fail in their tasks. That doesn't seem too bad to a villain if they see themselves working for the Big Bad indefinitely, but if they realize that they dug themselves too deep, what are they to do? </t>
  </si>
  <si>
    <t>Treacherous Advisor</t>
  </si>
  <si>
    <t xml:space="preserve">A Treacherous Advisor character is the type the heroes consult when they're digging up an Ancient Conspiracy, or something of the sort, and have hit a dead end. Surely he's in a position to be helpful? After all, he's the scholar/politician/military man/whatever, and just likely to have the information they need. Not to mention he can keep a secret. Unfortunately, this trusted expert is secretly one of the bad guys. What makes him different from your average Mole is the degree to which the heroes require his assistance — he's not a regular part of The Team, but he's the only person who can give exactly the help needed. The dead giveaway for this character type is accepting the heroes theories with a complete lack of skepticism. </t>
  </si>
  <si>
    <t>Troll</t>
  </si>
  <si>
    <t>The prison's warden will be a heartless, soulless monster dedicated to abusing and bullying prisoners in the most brutal ways possible. Alternatively, he or she will torment prisoners emotionally by saying hurtful words and putting them down. Or it could be both. Bonus points if his or her actions are illegal themselves. Double bonus points if he/she gets busted and becomes an inmate in the prison they once ruled with an iron fist. Don't even think about thinking about crossing him or her, and don't even think about thinking about escaping. If you do, the punishment will make you wish you were dead (assuming it doesn't involve death).</t>
  </si>
  <si>
    <t>We Are Everywhere</t>
  </si>
  <si>
    <t>When a malicious group is investigated and busted, a member brags how the group is everywhere. The group member will further claim that their movement is growing, and will rule supreme someday, leaving the heroes concerned that there will be more trouble in the future. The most common associations are with right-wing militia movements. Note also that the same claim may be made by the heroes when they are the resistance to a despotic regime. Naturally, the message is inverted this way. Contrast Red Scare and Yellow Peril. The Syndicate is very fond of this line, as is The Conspiracy. People involved with the Masquerade generally don't brag about it, but might make an exception if they're dying anyway.</t>
  </si>
  <si>
    <t>Well-Intentioned Extremist</t>
  </si>
  <si>
    <t xml:space="preserve">A villain who has an overall goal which the heroes can appreciate in principle, but whose methods of pursuing said goal (such as mass murder) are problematic; despite any sympathy they may have with his cause, the heroes have no choice but to stop him. At times, the villain may be out for simple revenge against a person or corporation or other entity that has undeniably wronged him. Again, the heroes may sympathize with his plight, but are obliged to stop him. However, the heroes will often investigate the villain's grievance themselves and will complement stopping the villain with taking down the offending party as well. Maybe they started out with actions as good as their intentions, but were forced to take more extreme measures. </t>
  </si>
  <si>
    <t>Not So Well-Intentioned Extremist</t>
  </si>
  <si>
    <t>So you have someone who goes overboard. They may sack some villages, perform some unconstitutional actions, or they may be obtaining more emergency powers than necessary...But surely they have good intentions, right? Unfortunately, pretty much every extremist claims to have good intentions. This trope is the Faux Affably Evil subversion of the Well-Intentioned Extremist, who is sincere, but does horrible things in the name of whatever it is they fight for. This can come in two flavors: They cite genuinely good intentions as a mask to cover their real motives. They claim that their ends are good, but due to a severe case of Values Dissonance, their ends seem good only to themselves. May be prone to Motive Misidentification by heroes.</t>
  </si>
  <si>
    <t>White Hair, Black Heart</t>
  </si>
  <si>
    <t>2.  Revenge.  Planning, perhaps spiced with a little pursuit, and preparation.  There may be some resistance, some friends or others who point out what will happen and try to dissuade the protagonist from this mad pursuit.</t>
  </si>
  <si>
    <t>3.  Confrontation.  If there are more than one criminal, the biggest, baddest, and worst must come last.  Make the punishment fit the crime, and make it a real struggle, where the protagonist has to work to triumph. Classical revenge revolves around violence.  But there are also the con man conned and other non-violent possibilities.</t>
  </si>
  <si>
    <t>"Your mystery should have at its heart a paradox that begs a solution.  The plot itself is physical, because it focuses on events (who, what, where, when, and why) that must be evaluated and interpreted (the same as the riddle must be interpreted).  Things are not what they seem on the surface.  Clues lie within the words.  The answer is not obvious (which wouldn't satisfy), but the answer _is_ there.  And in the best tradition of the mystery, the answer is in plain view."</t>
  </si>
  <si>
    <t>Phase one -- introduce the problem, the riddle.  Who is the victim? What is the crime?  Who is the protagonist that will try to solve the crime?  Who are the major players?  In general, pose the question—Who Killed Cock Robin?</t>
  </si>
  <si>
    <t>Phase two--specifics!  as good bloodhounds, let us sniff at the clues, and follow paths...camouflage information and let the readers read right past those critical clues.  Action, lights, cameras...keep us squinting, keep us blinking, and make us wonder just who really is telling the truth.</t>
  </si>
  <si>
    <t>This trope is about a plot where an ordinary, ethnically-European (white) person meets an underprivileged non-ethnic-Euro character. Taking pity on the other character's plight, they selflessly volunteer themselves as the other's tutor, mentor, or caretaker to make things better. This is a sister trope to Magical Negro, but is not a direct inversion of it. While a Magic Negro is depicted as a supporting character to the protagonist, the rescuer is the protagonist in a White Man's Burden story. The white character is the one who gets all the Character Development while the minority character's main purpose will be to advance that character development. The focus of this plot will be on the white character's saintliness rather than the minority character's journey. And while many Magic Negros are depicted with supernatural or otherworldly abilities, the Samaritan in a White Man's Burden story will almost always be an ordinary person, to make it easier for the audience to identify with.</t>
  </si>
  <si>
    <t>Witch Doctor</t>
  </si>
  <si>
    <t>A Witch Doctor is a type of sorcerer whose magic style is shamanic rather than arcane, and is often some sort of spiritual leader or teacher. Like many European wizards, he's mysterious and downright creepy even by the standards of his environment. That's why he lives well away from everyone else and doesn't wash much. His hut is filled with dried and pickled remains of unpleasant and unidentifiable critters. If he doesn't have explicitly magical powers, then he may be a wetware version of the Mad Scientist. You go to him because he might have a better plan or advice than other rubes, but no one wants to actually talk to him. If he's smart, he knows it and will remind you frequently. Unlike the Mentor, he's concerned with your quest and possibly be a little fond of you, but perhaps not your particular survival. He is usually completely frank and your success is all he really seems to be rooting for. Even in recent times, most Witch Doctors have a semi-obvious ethnic derivation; the most tolerated currently is Jamaican/Caribbean.</t>
  </si>
  <si>
    <t>Zen Survivor</t>
  </si>
  <si>
    <t>A character who (whether villain or hero) can somehow sense the presence, or, without fail, await the supposed-to-be-a-secret arrival of another character. Sneaking up on someone, or trying to get past them, can be an excellent strategy if done correctly. But some people are simply too Badass to be surprised. This is the essence of The Anticipator. No matter how hard another character tries, they cannot manage to sneak up on or get past the Anticipator. Because the Anticipator is expecting them to try. Although it seems as if the Anticipator is Crazy-Prepared, usually they are simply cool, wise, or are very seasoned. They expect you to be sneaking through the window, hiding behind that pillar, creeping in the shadows, and even using that Invisibility Cloak of Invisible Fabric... and don't even think about opening a door to stakeout in a room to surprise them later: they'll already be waiting for you there. As such, The Anticipator is usually Genre Savvy (or at least the failed sneak is Genre Blind). Very likely to say : "I've Been Expecting You..."</t>
  </si>
  <si>
    <t>Badass Teacher</t>
  </si>
  <si>
    <t>A "woobie" is a name for any type of character who makes you feel extremely sorry for them. Basically, the first thing you think to say when you see the woobie is: "Aw, poor baby!" An important aspect of the Woobie is that their suffering must be caused by external sources. A character who suffers as the result of their own actions is a Tragic Hero and does not qualify. The difference between the Woobie and such Sickeningly Sweet characters as the Littlest Cancer Patient is that the audience actually finds the Woobie compelling rather than pathetic. Where you draw the line is sometimes a matter of opinion.</t>
  </si>
  <si>
    <t>Born Unlucky</t>
  </si>
  <si>
    <t>Some people have all the luck— lucky they aren't this guy. When you're Born Unlucky, it's like the world is out to get you. You, personally. Lucky pennies crumble in your hands; rabbits' feet run away in terror. Black cats won't cross your path, and mirrors shatter preemptively when you walk into the room. When you walk outside, it starts raining; when you walk inside, your house collapses. The only time you attract good luck is as a set up for even worse luck: You find a winning lottery ticket, but the wind picks up and blows it out of your hands... and into your rival's. You are really unlucky— so mind-bogglingly unlucky it defies all chance. However, you will never die before your time - because the universe would like to torture you some more.</t>
  </si>
  <si>
    <t>Cosmic Plaything</t>
  </si>
  <si>
    <t xml:space="preserve">Alice, Bob, and Carol are friends. Alice and Bob want to paint their clubhouse green. Carol thinks brown would be better. She buys brown paint to try and force the issue, but has trouble climbing the ladder with one hand and falls and spills paint everywhere and gets covered in it, and Alice and Bob say that this happened because Carol was so wrong to act alone. TCommon in the 1980s when Moral Guardians promoted it as the primary "pro-social" moral. The essence, is this: the group is always right; the complainer is always wrong. Thus, you should always agree with your friends and go along with whatever they want to do without argument — unless it has to do with drugs, of course. </t>
  </si>
  <si>
    <t>Doomed Contrarian</t>
  </si>
  <si>
    <t>Not the sharpest tool in the shed, but is always well-meaning and compassionate to others. Probably not quite as dumb as a Ditz or as airheaded as a Cloud Cuckoolander, since that is not the focus of their character. If the Brainless Beauty isn't being an Alpha Bitch, then she (Or he) is this instead (Also compare Spoiled Sweet). Due to their well-meaning nature but below-average intelligence, these characters have the potential to be taken advantage of and manipulated by smarter (and occasionally evil) characters. The Kindhearted Simpleton should beware of Manipulative Bastards and Guile Heroes. They rarely, if ever, get angry, but if they do, it's usually as they have been taken advantage of one time too many, or someone hurt a love one.</t>
  </si>
  <si>
    <t>Brainless Beauty</t>
  </si>
  <si>
    <t>An attractive but stupid character who gets by on his or her looks. Usually promiscuous (or at least "boy/girl crazy" and popular). Jokes about the character usually revolve around their lack of intellect and effortless romantic abilities. This is a subtrope of Beauty Is Bad. The Brainless Beauty can be either male or female. Female examples (usually also The Chick) tend to be classic blonde idiots; male examples are tall and muscular or more rarely pretty boys. Neither has much difficulty getting the attention of the opposite sex. The Brainless Beauty is rarely the hero; they tend to be foils for more intelligent (though less successful romantically) characters. Expect a smart but plain character to be left fuming at the unfairness of it all.</t>
  </si>
  <si>
    <t>Genius Ditz</t>
  </si>
  <si>
    <t>The good counterpart to the Treacherous Advisor and The Starscream. A Sidekick who always sticks around The Hero,  The Captain, or any other lead role, doubting his orders, making sarcastic, often insulting comments about his actions (if the lead's ego is not strong enough, this may have complications) but never, ever actually betraying or leaving him in need. Deadpan Snarker, The Lancer, and sometimes The Smart Guy commonly fit this description, and a Poisonous Friend may have been this at the beginning. The nastier types of Hypercompetent Sidekick are often this as well. A reluctant Noble Demon may have this type of relationship with its Kid with the Leash. Can also overlap with Lovable Traitor or with Sour Supporter.</t>
  </si>
  <si>
    <t>The Creon</t>
  </si>
  <si>
    <t xml:space="preserve">The right-hand man, king's advisor, chief general, The Dragon, or other somesuch person of considerable power or influence who is not at the top of the pyramid. He's the 2IC. However, unlike The Starscream, The Creon is decidedly not gunning for the first spot. Maybe he doesn't want the responsibility; maybe he's just fine where he is; or maybe the top spot is just too dangerous a place for a person like him. His job as second-in-command suits him just fine, and even if offered the top spot he just won't take it - regardless of how lucrative the offer. Creons are not always good people. Their motivations may be completely selfish. On occasion, a Creon will be perfectly willing for his superior to be replaced by someone else - but not by the Creon himself. </t>
  </si>
  <si>
    <t>A Bit Character is a minor character in the cast. She or he has a slightly larger part than the extra or the Spear Carrier,. In this case the character is Orange Collar. Think as in Orange is the New Black. Prison laborers, named for the orange jumpsuits commonly worn by inmates. A character who walks into a scene, says a few lines at most, and departs. Essentially, an extra with a line. A flat character is one that has only the bare minimum of characteristics necessary to play their role in the story.</t>
  </si>
  <si>
    <t>Red Shirt</t>
  </si>
  <si>
    <t>The Good Counterpart of Evil Minions and Mooks — set filler for our heroes' side. Their purpose is almost exclusively to give the writers someone to kill who isn't a main character, although they can also serve as a Spear Carrier. They are used to show a deadly menace, without having to lose anyone important. Expect someone to say "He's Dead, Jim", lament this "valued crew member's senseless death", and then promptly forget him. Security personnel in general fall victim to the worst shade of this trope, as most of the time their deaths aren't even acknowledged.</t>
  </si>
  <si>
    <t>The Pollyanna</t>
  </si>
  <si>
    <t>A Blithe Spirit character who undergoes various hardships, losing almost everything they hold dear, and yet seems never to lose their sunny disposition. Think Happy Thoughts may be how she does this. When this character is played for drama (which usually entails a Break the Cutie situation), you sometimes get the feeling they're conducting some serious repression in order to continue functioning, and we are likely to see them break down; on the other hand, their infinite patience and good humor may give them away as an All-Loving Hero. It certainly is a subconscious choice to view everything optimistically, but a lack of any understanding of the real bleakness helps and averts the aforementioned serious repression &amp; insanity (maybe not).</t>
  </si>
  <si>
    <t>Genki Girl</t>
  </si>
  <si>
    <t>Some characters have pervasive or extremely noticeable personality quirks, but somehow remain faithfully employed because they are just that good at what they do. Coworkers, superiors, and friends are willing to overlook certain informalities because of this (e.g. a hypothetical highly successful lawyer who happens to wear fuzzy pink bunny ears during all his cases) so long as they get the job done and cause a minimal amount of intentional problems. This is a cost/benefit ordeal: if they weren't so good at their job or their quirks were too obstructive, no employer would consider them a necessary sacrifice for sanity. Much like the Genius Ditz, it is a strange mixture of brilliant and bizarre. Their quirks don't seem to be intrinsic to success at all,</t>
  </si>
  <si>
    <t>Lethally Stupid</t>
  </si>
  <si>
    <t xml:space="preserve">Don’t. Ever. Stay. around a Lethally Stupid character. Anywhere they go, havoc will go, properties will be destroyed, accidents will happen, people will die if they go near them. No matter how bad it gets, they won’t notice how dangerous they are. This character accidentally causes a disaster because of a stupid idea, didn’t think of the consequences, or because he/she made a terrible mistake. It is often Played for Laughs, because of the Slapstick and Black Comedy it may involve. Golden rule: A Lethally Stupid character causes chaos by ACCIDENT. It’s never intentional. Because they don't realize they're at fault, they don’t learn from their mistakes, and so repeat them time and time again. </t>
  </si>
  <si>
    <t>Dumb Muscle</t>
  </si>
  <si>
    <t>The Eccentric Mentor is an apparent contradiction, a sagacious figure who seems eccentric and possibly foolish; a font of power and respectability who acts like comic relief. Typically the Eccentric Mentor is an older male character, connected to the back story, who acts as a mentor, protector, and/or guide. They often feign senility and weakness when it is useful to do so, and rarely take pains to avoid such an appearance if it requires effort. Their eccentricity may show itself even in visual appearance, including a quirky clothing style and an aversion to shoes. When pushed, the Eccentric Mentor easily demonstrates how they have earned their status. Those who underestimated them are suddenly confronted with heroic badassery, Sherlock Holmes-level insight, moral fortitude in the face of death, and/or staying a step ahead of everyone else. Due to their age, wisdom, and conviction, they fear death far less than a loss of integrity. Combines aspects of Cool Old Guy, The Obi-Wan, Old Master (sometimes), Crouching Moron, Hidden Badass, Bunny-Ears Lawyer, often Cloudcuckoolander, and Zen Survivor into one cranky, tough old biscuit. If they are an authority figure, they are The Wonka. They may fill any of a number of mentor roles, such as Trickster Mentor or Reasonable Authority Figure.</t>
  </si>
  <si>
    <t>Enigmatic Empowering Entity</t>
  </si>
  <si>
    <t xml:space="preserve">Whether her gift to the hero is a Protective Charm, a MacGuffin, a fancy title, or something else, the Enigmatic Empowering Entity is the mysterious being behind his power and glory. There is a saying that "Behind every great man there's a great woman", and this trope often follows this theme: The receiver tends to be a man, usually a mortal muggle, while the Enigmatic Empowering Entity tends to be female — often a divine/supernatural female of mysterious origin and identity. One of her most common incarnations is The Lady of the Lake, originally from the King Arthur mythos — thus making this Public Domain Character an Internal Subtrope of this trope. Characters such as the Fairy Godmother, Santa Claus, and even God sometimes (but far from always) also fill this role. A person empowered this way may be Touched by Vorlons. In The Hero's Journey, an Entity often shows up as the one providing Supernatural Aid. In completely different kinds of stories, however, it might turn out that The Presents Were Never from Santa. </t>
  </si>
  <si>
    <t>Hero's Muse</t>
  </si>
  <si>
    <t>Painfully shy and quiet, the Shrinking Violet is withdrawn, usually but not always female, who walks through the school hallways with her head down and wants nothing more than to blend in with the scenery to avoid all attention because she believes that her presence is worthless or unwanted. Often The Quiet One. Expect her to apologise a lot. She will usually be better than average in scholastic classes, and her appearance will often be pretty in a bookish sort of way, although not all shrinking violets need to be geniuses or nerds. The reasons for her (lack of) self-confidence vary, but they usually include intimidation (or bullying) by the popular ones, or being the youngest and more sheltered daughter in the family, or a personal event.</t>
  </si>
  <si>
    <t>You're the Big Bad and all your Evil Plans are thwarted. The hero can take anything you can dish out and then some, the Mooks cower in the corner whenever he so much as looks at them, and The Dragon is kindly recommending that you run for the hills. Can nobody stop this unstoppable juggernaut of justice? The answer is no. Enter the Laser-Guided Tykebomb, a henchman with one purpose in life and one purpose only: to take down the good guys. The LGT may be a specially constructed robot, a human raised from birth to carry out the deed or normal minion promoted from the ranks to fill the role. This nemesis will often have powers designed to counter or match its targets, or be equipped to exploit his Kryptonite Factor.</t>
  </si>
  <si>
    <t>Übermensch</t>
  </si>
  <si>
    <t xml:space="preserve">In 1883, Friedrich Nietzsche published a book called Also Sprach Zarathustra in which he elaborated his ethical ideal, the Übermensch. The name came from the concept about ordinary humanity believing there would be no morals or reasons to live if there was no Other to define morality and reason. Transcending this illusion makes one an "over-man". This was a person, or for us, a character, who rejects the norms of society and lives by his own moral code. Depending upon the character's role in the story and how cynical the story is, The Übermensch may be characterised as either The Fettered or The Unfettered. Compare with Above Good and Evil, The Anti-Nihilist, Blue and Orange Morality, Pure Is Not Good and Well-Intentioned Extremist. </t>
  </si>
  <si>
    <t>Uncanny Valley Girl</t>
  </si>
  <si>
    <t>She's cute. Beautiful, in fact. Friendly and popular. She's the head of the class in terms of looks, money and everything that counts for her approval rating, but she's not the Alpha Bitch, even if she has a Girl Posse or the entire grade on her side. One of Those Two Guys might have a crush on her, even though he never gets anywhere. She's the perfect girl......except there's something not quite human about her, and she's secretly out for your blood. This girl is smarter than she lets on, and puts on a very convincing persona that's made the class adore her. It's the high school girl version of Villain with Good Publicity, except the publicity is good enough that nobody, not even The Hero, knows she's the villain. Not until she comes at you with a knife.</t>
  </si>
  <si>
    <t>The Unfettered</t>
  </si>
  <si>
    <t>On one end of the social spectrum, we have the Upper-Class Twit proving that money doesn't make good people. But that doesn't mean a lack of money does the same. Coarse, vulgar, ignorant, violent, and at odds with basic human decency, they are not exemplary members of society by any stretch of the imagination. This trope deals with the various varieties of lout, hooligan, and delinquent that appear in various media. While these stereotypes are Truth in Television to some degree, it's debatable whether the stereotype comes from Real Life, or said real life examples are imitating the stereotype. A typical Lower-Class Lout is a teen or young adult (with the occasional Enfant Terrible) who embodies the worst stereotypes of the working class.</t>
  </si>
  <si>
    <t xml:space="preserve">So you are a freak of nature, a Chosen One, loaded with supernatural powers, and between going to work or school you have some world saving duties to attend to that need to be kept secret. And on top of that, you also need to balance it out with a love life! But you can't tell your boyfriend about it (yet)! He'd freak out and leave you, or worse. But then, you can't keep it a secret forever, either. So what now? How will he react? Well, it turns out he's perfectly okay with it (once he's connected the dots, of course) and completely understands. That's right, as a reward for your sacrifices, the Powers That Be will make sure that you end up with a truly noble and loving soul who loves you for who you are and doesn't care what you are. So no worries! </t>
  </si>
  <si>
    <t>A Bit Character whose only purpose is to deserve a beating, and get it from the hero. People love to be Badass, and people love badasses. But if you try to be a badass when there's no bad around, you're just an ass. You see? Don't worry, someone will come along any minute now to pick a fight with you, mug you, threaten you, or something like that. It doesn't matter how long you stay manfully stoic in the face of their crap, they'll keep at it until whatever you want to do to them looks completely justified. Hey, someone's getting beaten up! Why? Because! Clearly, that poor guy isn't as badass as the hero. Have at them! Very common in the superhero narrative, where heroes tend to witness terrible crimes even when they're just wandering around.</t>
  </si>
  <si>
    <t>Villain by Default</t>
  </si>
  <si>
    <r>
      <t>The </t>
    </r>
    <r>
      <rPr>
        <sz val="12"/>
        <color indexed="30"/>
        <rFont val="Arial"/>
        <family val="2"/>
      </rPr>
      <t>Glass Cannon</t>
    </r>
    <r>
      <rPr>
        <sz val="12"/>
        <color indexed="63"/>
        <rFont val="Arial"/>
        <family val="2"/>
      </rPr>
      <t>. A mighty wielder of arcane magic, the mage has a tendency to </t>
    </r>
    <r>
      <rPr>
        <sz val="12"/>
        <color indexed="30"/>
        <rFont val="Arial"/>
        <family val="2"/>
      </rPr>
      <t>die if enemies look at him funny</t>
    </r>
    <r>
      <rPr>
        <sz val="12"/>
        <color indexed="63"/>
        <rFont val="Arial"/>
        <family val="2"/>
      </rPr>
      <t>. This method of solving problems therefore tends to consist of </t>
    </r>
    <r>
      <rPr>
        <sz val="12"/>
        <color indexed="30"/>
        <rFont val="Arial"/>
        <family val="2"/>
      </rPr>
      <t>blowing them up before they can get too close</t>
    </r>
    <r>
      <rPr>
        <sz val="12"/>
        <color indexed="63"/>
        <rFont val="Arial"/>
        <family val="2"/>
      </rPr>
      <t>. The mage has the ability to take advantage of </t>
    </r>
    <r>
      <rPr>
        <sz val="12"/>
        <color indexed="30"/>
        <rFont val="Arial"/>
        <family val="2"/>
      </rPr>
      <t>elemental powers</t>
    </r>
    <r>
      <rPr>
        <sz val="12"/>
        <color indexed="63"/>
        <rFont val="Arial"/>
        <family val="2"/>
      </rPr>
      <t> to exploit the enemy's weaknesses, and may also get a number of utility spells to bypass the stickiest situations. It's also possible for them to use their power to heal, making them </t>
    </r>
    <r>
      <rPr>
        <sz val="12"/>
        <color indexed="30"/>
        <rFont val="Arial"/>
        <family val="2"/>
      </rPr>
      <t>The Medic</t>
    </r>
    <r>
      <rPr>
        <i/>
        <sz val="8"/>
        <color indexed="63"/>
        <rFont val="Arial"/>
        <family val="2"/>
      </rPr>
      <t>note </t>
    </r>
    <r>
      <rPr>
        <sz val="12"/>
        <color indexed="63"/>
        <rFont val="Arial"/>
        <family val="2"/>
      </rPr>
      <t>. Mages tend to favor the </t>
    </r>
    <r>
      <rPr>
        <sz val="12"/>
        <color indexed="30"/>
        <rFont val="Arial"/>
        <family val="2"/>
      </rPr>
      <t>Magic Wand</t>
    </r>
    <r>
      <rPr>
        <sz val="12"/>
        <color indexed="63"/>
        <rFont val="Arial"/>
        <family val="2"/>
      </rPr>
      <t> or </t>
    </r>
    <r>
      <rPr>
        <sz val="12"/>
        <color indexed="30"/>
        <rFont val="Arial"/>
        <family val="2"/>
      </rPr>
      <t>Simple Staff</t>
    </r>
    <r>
      <rPr>
        <sz val="12"/>
        <color indexed="63"/>
        <rFont val="Arial"/>
        <family val="2"/>
      </rPr>
      <t> as weapons, not that they want to be in a situation where they have to actually use them.</t>
    </r>
  </si>
  <si>
    <t>The Fragile Speedster. Being quite a bit squishier than the fighter, but not as much as the wizard, the thief relies on stealth and guile. These methods of solving problems typically involve sneaking by them, stabbing them In the Back, sniping them from a distance, or even talking to them. The weapons of choice are usually light weapons like daggers or ranged weapons like bows, crossbows, and throwing knives. Survival usually depends on stealth abilities, evasion/speed, weapon range, or a combination of these factors, rather than armor.</t>
  </si>
  <si>
    <t>The Trickster</t>
  </si>
  <si>
    <t>Rounding out the Freudian Trio with Spock and McCoy, The Kirk must balance these opposing personalities while being able to take their advice and choose between them (or literally, choose "between them") without being overcome either by emotion or logic, representing what in Freudian psychology  the ego. Usually, The Kirk is The Captain or a similar leader who needs to be practical rather than emotional or distant. It's not impossible for a show to have McCoy or Spock as the leader, but they'll have to be far more ideologically flexible than they would otherwise. They usually share a lot of the traits of the Reasonable Authority Figure, but he might lapse into less than heroic decisions, or end up choosing one of his two friends over the other.</t>
  </si>
  <si>
    <t>"What's that, Spock? 'Logic?' If we listened to your cold reasoning, you'd have us look for that stupid Cosmic Keystone while innocent people suffer! Especially since one of them could help us get it a whole lot faster!" The McCoy is another part of the Freudian Trio. Where the Kirk is rational and intuitive, and the Spock is cold and logical, the McCoy is emotional and humanistic. He cares about others deeply; for him doing the right thing is not a question of convenience or moral relativity, but about the concrete reality right now. Which is to say, someone like The Kirk cares about saving people; the McCoy cares about making things right. This often leads the heroes into hot water as this concern for others blinds him to complications in the Moral Dilemma.</t>
  </si>
  <si>
    <t>"I realize this is a hard choice, Captain, but the needs of the many must outweigh the needs of the few." A character who will always think before acting, The Spock can be loosely summed up as the tendency to apply rules, reason and the greater good to all of his/her decisions. This character can exist by themselves, but more often, they will have a more emotional and humanistic counterpart to contrast their decisions. The main difference between the two is that while The McCoy will leap before looking, The Spock's solution to problems will have a balanced and well-thought out approach. His relationship with his comrades is often tense, because this character type is willing and able to ruthlessly consider ethically troubling situations.</t>
  </si>
  <si>
    <t xml:space="preserve">In some works, there's an antagonist not known for being friendly with protagonists. But sometimes, in situations when one of said protagonists (often the main character, but supporting as well) exhibits a heroic or otherwise positive character trait that sufficiently impresses the antagonist, the latter will not be above commending them or otherwise showing his approval of them or their character trait in question. It will particularly stand out if, previously, the antagonist was hostile or (more usually) simply dismissive of the targeted protagonist. Note that the commendation is sincere, and is not an attempt by the villain to screw with the hero's head. The villain may also do it because he and the hero are Not So Different after all. </t>
  </si>
  <si>
    <t>Villain with Good Publicity</t>
  </si>
  <si>
    <t>Don't bother running. He'll chase you to the ends of the earth. Don't bother fighting. He'll shrug off anything you throw at him. Don't bother reasoning with him. He wants you dead and he WILL have it. This is the threat that implacably, unrelentingly comes after you. This guy will hunt you down no matter what you do or where you go, even after you try relatively ordinary measures. Bullets may hurt him, but they'll never kill him. Swords may pierce him, but he's likely to pull it out and stab you with it. Even a rocket launcher will probably just slow him down. Even if you do manage to escape, don't relax, he'll always find you. Lock the doors if you want, he'll just use Super Strength to pull you through the wall.</t>
  </si>
  <si>
    <t>In Love with Your Carnage</t>
  </si>
  <si>
    <t>Despite the name, The Bully is oftentimes not an actual bully per se, but is usually a Jerkass, or sometimes a Jerk with a Heart of Gold. Typically more outright beligerent than The Wisecracker, The Bully will have the least patience with The Wisecracker (who isn't afraid to stand up to him/her) or The Goofball (who is more often than not oblivious to the animosity); on the other hand, if written as a complete Jerkass, The Bully may actively dislike all the other characters. If female, this will be the Alpha Bitch or the Rich Bitch. In Work Coms, The Bully will be excessively driven to climb the corporate ladder and/or dominate the others, whether a Pointy-Haired Boss or a co-worker.</t>
  </si>
  <si>
    <t>The Dork</t>
  </si>
  <si>
    <t>A Hollywood Nerd/Geek. The Dork need not be stereotypically nerdy or geeky, at least not visually, but should be such relative to the other characters. In a cast full of such characters, The Dork will be the most obviously "dorky" of them. In shows with no obvious Goofball, The Dork may fulfill that role as well. And if a show needs a Butt Monkey, who better than The Dork?</t>
  </si>
  <si>
    <t>The Goofball</t>
  </si>
  <si>
    <t>A character whose purpose is to provide Infodumps and explain the plot. Ostensibly, this is for the benefit of the protagonists, but most of the time their real reason for existing is to provide Exposition to the audience. This is why they spend so much time explaining things the protagonists already know. Popular in Science Is Bad stories, where you can bet the Mad Scientist in charge will have a tape recorder with him at all times that he's always dictating his progress to, Mr. Exposition is also an essential component of the Instructional Dialogue. In spite of the name, this is an equal-opportunity position, as the many female examples below demonstrate. The Watson, especially if Constantly Curious, may force Mr. Exposition into this role.</t>
  </si>
  <si>
    <t>Mr. Fixit</t>
  </si>
  <si>
    <t>You want to reverse the polarity on your particle defibrillator? Better get it to Mr. Fixit quickly. It doesn't matter if Mr. Fixit has never seen it before, has never seen anything like it before, is unfamiliar with its working principles or doesn't even know the stuff the box is made out of; Mr. Fixit will be able to reverse engineer it in time for the big finale. He will often possess Machine Empathy, and can diagnose a broken gadget just by looking at it. Overlaps with Mad Scientist, though not all Mr. Fixits are scientists or doctors; some are just avid tinkerers with a lot of free time. Compare Wrench Wench. Often overlaps with Gadgeteer Genius. Subtrope of The Engineer. Occasionally keep themselves in work by means of Tim Taylor Technology, which creates more things to fix.</t>
  </si>
  <si>
    <t>The Obi-Wannabe</t>
  </si>
  <si>
    <t>Usually an older character, this person acts as a sort of Mentor to the main characters, dispensing advice and An Aesop or two. Though close to the main group, The Sage generally exists outside that group, for example a neighbor, or an authority figure such as a teacher. In Sit Coms of old this position was typically filled by a wise, calm-voiced father figure, but that character type has been largely supplanted by the Bumbling Dad. Indeed, The Sage himself is becoming a forgotten character type these days, as the main characters tend to share the Aesop-dispensing chores rather than get them from a singular source.</t>
  </si>
  <si>
    <t>The Bigmouth</t>
  </si>
  <si>
    <t>A (sometimes) softer, less-hateful alternative to The Bully, The Bigmouth is an annoying, um, bigmouth. Whether s/he is a Know-Nothing Know-It-All; an overbearing egotist like the Small Name, Big Ego; or an intrusive Nosy Neighbor, The Bigmouth just has a knack for getting on everyone's nerves (with the possible inclusion of the audience!). Much much humor is milked from the fact that The Bigmouth isn't nearly as smart as s/he presumes to be. Oftentimes crosses over with The Dork.</t>
  </si>
  <si>
    <t>The Precocious</t>
  </si>
  <si>
    <t>The (usually) youngest, cutest member of the cast (this character really flourishes in Dom Coms), this sweet, adorable little angel's principal reason for existence is to make the audience go "awwwww" (not to imply the tyke doesn't deserve it, natch). Usually fulfills the Pollyanna, Kawaiiko or Moe role, but can get in a few sharp quips as well. Also, this kid's pure innocence can bust through the toughest Aesops imaginable.</t>
  </si>
  <si>
    <t>Extra</t>
  </si>
  <si>
    <t xml:space="preserve">A background actor or extra is a performer who appears in a nonspeaking or nonsinging (silent) capacity, usually in the background (for example, in an audience or busy street scene). </t>
  </si>
  <si>
    <t xml:space="preserve">Bit Character - Blue Collar </t>
  </si>
  <si>
    <t xml:space="preserve">Bit Character - White Collar </t>
  </si>
  <si>
    <t xml:space="preserve">Bit Character - Grey Collar </t>
  </si>
  <si>
    <t xml:space="preserve">Bit Character - Orange Collar </t>
  </si>
  <si>
    <t xml:space="preserve">Ah, the Innocent Bystander: where would Villains be without them to use as Human Shields and the heroes to rescue in a Hostage for MacGuffin? This noble profession has been much maligned by its incredibly high mortality rates and penchant for being in the wrong place at the wrong time. Though similar to Muggles, the main difference is that the Innocent Bystander is not necessarily clueless or mundane (superheroes, wizards, or mutants can be innocent bystanders in the right, or wrong, circumstances), they just happen to be near a situation most qualified heroes would be hard pressed to escape alive. Essentially, they are those who must be protected, rescued or saved from a villain who will eat, kidnap, torture, or kill them. </t>
  </si>
  <si>
    <t>Muggles</t>
  </si>
  <si>
    <t>Ordinary people. Those who are not special, like the favored of the plot. Mundane folk who are only aware of their own small section of reality. The source from which most characters spring. They're the "normal" for those who crave it and those who would hate it if it happened. Ironically, Muggles often treat extraordinary people like crap, because Muggles are All of the Other Reindeer—although sometimes this happens the other way around, more cynical super-people looking down on them as Innocent Bystanders—a pathetically bland, underdeveloped species. The most common Secret Identity pretends to be this.</t>
  </si>
  <si>
    <t>Muggle Best Friend</t>
  </si>
  <si>
    <t xml:space="preserve">Part of the storytelling method is to make a character relatable to the audience. The audience would like to be relatable to the hero because who doesn't want Phenomenal Cosmic Powers and to get the girl (or guy)? But since we're mundanes, the Muggle Best Friend is our relatable character — an ordinary person drawn into the hero's extraordinary world. They have no super powers, no magic, no Applied Phlebotinum. But despite the danger, they're loyal and will stick to the side of their heroic best friend no matter what the Call to Adventure may throw in the hero's path. They are frequently Secret Keepers and can be Plucky Comic Relief as well. They represent the tie that the character still has to their original, pre-super life. </t>
  </si>
  <si>
    <t>Ordinary High-School Student</t>
  </si>
  <si>
    <t>Ridiculously Average Guy</t>
  </si>
  <si>
    <t>The Ridiculously Average Guy is pretty much middle-of-the-road in all things. He's not ugly, but he's not particularly handsome (or pretty) either. He's not a moron, but he's not one of the best in his class either. (He will probably tend towards the low end on grades, possibly even failing his entrance exams, but he's not portrayed as aggressively stupid, either.) He has no special powers, even if the rest of the cast does pretty much as a rule. He's not a complete weakling, but nor does he excel in any physical ways.</t>
  </si>
  <si>
    <t>Unlucky Everydude</t>
  </si>
  <si>
    <t>A Magical Nanny is a woman who is hired to look after children, but ends up having a profound effect on the whole family. She may have genuine magical powers or she may just have a magical effect on the household. Even children who have scared off a number of previous nannies can be tamed by a Magical Nanny. Magical Nannies come in two flavors: A sensible nanny will usually work for aloof or ineffectual parents with rambunctious children. She will be strict, but fair and impose a sense of structure on a family that badly needs it. Before long, the parents will be in awe of her — perhaps after a stage of resenting how their lavishness did not win the children's hearts but her firmness (and attention!) did — and any naughty children will have learned that behaving themselves can be fun. While Magical Nannies are often threatened with the sack, they are not easy to get rid of. When their employment ends, it will be on their own terms.</t>
  </si>
  <si>
    <t>Master-Apprentice Chain</t>
  </si>
  <si>
    <t xml:space="preserve">A common revelation is that the protagonist and antagonist were trained by the same mentor. This is occasionally taken even further by the revelation that another important character is the one who trained the mentor, and so on up the line. When done well, this can add to the drama and development of the story and characters. It also allows for the comparing and contrasting of characters using similar skill sets at varying levels of mastery. When done badly, it can come off somewhere in the range of an Ass Pull or Contrived Coincidence. Either way, it's generally a concession to the Law of Conservation of Detail. As noted above, an inevitable result of this chain, if it gets long enough, is one link having to fight another. Also, the problems of one of the prior masters may end up dropped in the lap of the latest disciple. Chains should consist of at least three characters who can be connected in a straight line (in other words, character A trained character B who went on to train character C). </t>
  </si>
  <si>
    <t>Mentor Archetype</t>
  </si>
  <si>
    <t>Stepford Smiler, Depressed</t>
  </si>
  <si>
    <t>Stepford Smiler, Empty</t>
  </si>
  <si>
    <t>Stepford Smiler, Unstable</t>
  </si>
  <si>
    <t>She's bright, chipper, and an all-around pleasant person to be with. It's all a lie, of course. The Stepford Smiler is obsessed with projecting an image of wholesome happiness in order to be accepted by her peers. Tragically enough, they'd probably accept her for who she is regardless of her self-imposed Masquerade. Her facade hides a real person that's usually breaking like so much fine china, in order to keep up the deception. But inside she is Depressed: The character seems to be happy, cheerful, is always smiling and seems to live a perfect life - but inside they are melancholic, if not outright depressed.</t>
  </si>
  <si>
    <t>She's bright, chipper, and an all-around pleasant person to be with. It's all a lie, of course. The Stepford Smiler is obsessed with projecting an image of wholesome happiness in order to be accepted by her peers. Tragically enough, they'd probably accept her for who she is regardless of her self-imposed Masquerade. Her facade hides a real person that's usually breaking like so much fine china, in order to keep up the deception. But inside she is Empty: The character seems to be kind and cheerful, but is actually motiveless and hollow</t>
  </si>
  <si>
    <t>She's bright, chipper, and an all-around pleasant person to be with. It's all a lie, of course. The Stepford Smiler is obsessed with projecting an image of wholesome happiness in order to be accepted by her peers. Tragically enough, they'd probably accept her for who she is regardless of her self-imposed Masquerade. Her facade hides a real person that's usually breaking like so much fine china, in order to keep up the deception. But inside she is Unstable: The smile hides mental instability, and even madness.</t>
  </si>
  <si>
    <t>Bit Character - Generic</t>
  </si>
  <si>
    <t>A Bit Character is a minor character in the cast. She or he has a slightly larger part than the extra or the Spear Carrier,. In this case the character is a Generic person. Someone who holds a job outside of the Collar domain. A character who walks into a scene, says a few lines at most, and departs. Essentially, an extra with a line. A flat character is one that has only the bare minimum of characteristics necessary to play their role in the story.</t>
  </si>
  <si>
    <t>Broken Ace</t>
  </si>
  <si>
    <t>Tall, charming, strikingly good-looking, well-spoken in five different languages, and classically trained in even more instruments. He's Big Man on Campus, former president of the Absurdly Powerful Student Council, valedictorian, and working on his doctorate in a scientific field that a peon like you can't even pronounce. He always wears a suit...until the eventual Shirtless Scene during his (strenuous) exercise routine, that is. Has a lovely smile. But inside, he's an ugly, writhing mass of self-hatred and possibly Parental Issues. Expect him to have at least one bizarre trait or ability that should not be overlooked, as well as an unhealthy attitude about love, life, and humanity in general. Most likely doesn't have anyone that loves him for what he is.</t>
  </si>
  <si>
    <t>Stepford Snarker</t>
  </si>
  <si>
    <t>The fraternal twin of the Stepford Smiler. The Stepford Snarker has intense feelings of sadness, anger, numbness, loneliness, or other negative emotions, but, for whatever reason, wants to hide these feelings from the people around them. Whereas the Stepford Smiler hides these feelings by acting sweet and happy, the Snarker hides them by being snide and sarcastic. They often put on an outward appearance of being very jaded and bitter (though some may maintain a brighter disposition when in a better mood, snarking only when upset), and make sarcastic comments about everything and everybody, but those that are able to break their shell find that they're actually deeply hurt. If they're able to heal, they'll not necessarily stop being sarcastic.</t>
  </si>
  <si>
    <t>The old soldier is the grizzled veteran who has been through and seen everything in war. He would more than qualify for being a Shell-Shocked Veteran, both in age and experience, but he's still going into battle and odds are that he's the backbone of whatever unit he or (more rarely) she is in. This character type is almost never an officer or a commander, and is instead usually a Sergeant Rock. Generally you can expect them to be tough, to have a few badass scars, and to be eternally pissed off at (or at least exasperated by) the younger troops around him. Despite that, he may still turn out to be one of the best sources of mentoring or seasoning a young soldier can get.</t>
  </si>
  <si>
    <t>Perilous Old Fool</t>
  </si>
  <si>
    <t>A very old soldier who is adamant he's Made of Iron and good for another battle, even though it's woefully clear that said iron is showing a lot of wear and tear and his fighting days are behind him. To fit this trope, the subject must be far too old and feeble to do battle anymore, or perhaps seriously disabled (either from previous battles or illness), or both. The subject must also be in denial and insist they're good for another round. Quite often, did have a well-earned Bad Ass reputation way back when, but has suffered some very literal Badass Decay. Very often ends up with a bad case of dead, and Curb Stomp Battles are the norm. If they're going to die anyways and decide to fight to the last breath, that's Face Death with Dignity.</t>
  </si>
  <si>
    <t>Agent Scully</t>
  </si>
  <si>
    <t>So, here you are, the top of your field. You felled countless enemy commanders, slew a dragon, worked up to your rank by the sweat of your brow, and became the envy of everyone. That's why you're the main character! Wait, what's this? Despite your illustrious career, something disastrous just happened. You've been demoted and now you're working for some young, shiny hero instead! Hold on—weren't you the main character? Sorry, but you're not the main character. The Quickly Demoted Leader is established as a powerful character, but then immediately made to serve under the hero. This happens to provide the hero with the companionship of someone with much more experience and might put him in a position of authority quickly. If too Genre Savvy of their position, the Quickly Demoted Leader can easily become The Resenter. Possible reasons this character has lost his position: He doesn't have the right balance of emotion—maybe too reckless, or maybe he's The Stoic. Maybe he's not The Chosen One.</t>
  </si>
  <si>
    <t>Rebuilt Pedestal</t>
  </si>
  <si>
    <t>Some characters find out that their idols were not the people they thought they were, or see them do things that goes against their previous respect for them, such as a mentor who joined their enemies. Other times, they resent a person they would otherwise have admired, such as a parent who abandoned them. But there is often more to the story than that, especially when the formerly admired character is mentioned to be a Broken Pedestal early on in the story. The characters typically learn more about the event or decision that caused them to lose faith in the person they once admired, sometimes circumstances that explain or justify the action, and sometimes that they were completely mistaken. This leads them to decide to reconcile with the mentor, and sometimes, learn a significant personal lesson in the process. Rebuilt Pedestals are typically broken by the time they are first introduced, unless both the revelation that caused them to break and the revelation that restores their admirer's faith are tied in to the main story.</t>
  </si>
  <si>
    <t>Relegated Mentor</t>
  </si>
  <si>
    <t>After training and teaching The Hero for years, the mentor becomes less needed and eventually leaves because, as he most likely will tell the hero, "you don't need me anymore." The mentor may say this with a proud sadness and The Hero more than likely will object to his teacher leaving, claiming that they don't have all the answers and that they will be lost and unguided without the help of the authority figure. If the mentor is obsolete they will be relegated much more quickly, perhaps within a single episode. May overlap with Mentor Occupational Hazard or The mentor may be Demoted to Extra in which they are still on the series but mostly as an Out of Focus background character. Most cases though have the mentor being Put on a Bus.</t>
  </si>
  <si>
    <t>Renowned Selective Mentor</t>
  </si>
  <si>
    <t>A form of Heroic Self-Deprecation where a character thinks they're not good enough for their Love Interest. They may think this while they're actually in a relationship with said person (in which case they may break it off "for the other person's good"), or they may avoid pursuing them in the first place. Done well, it can provide conflict, as well as maybe Character Development. Done badly, it can come across as Wangst, especially if the character has no reason to feel like this, or worse, is seen as disingenuously fishing for compliments. Related to I Want My Beloved to Be Happy. Also compare I Can't Believe a Guy Like You Would Notice Me. If this causes a breakup, they may say It's Not You, It's Me (and really mean it).</t>
  </si>
  <si>
    <t>The Snark Knight</t>
  </si>
  <si>
    <t>This character has a world-weary disdain for everyone, themselves included. They typically suffer from a healthy dose of Intelligence Equals Isolation, and are the type to stand aside at parties and quietly drink beer while making biting quips about the idiocy that surrounds them. To the "herd followers" they deprecate, this makes them a mild Jerkass. The sympathetic see their antisocial behavior as a sort of personal crusade against idiocy. The Alpha Bitch and Jerk Jock are their mortal enemies. If they have any positive interaction with the Big Man on Campus, then they are a Cool Loser, teaching him not to be a self-satisfied twit while he teaches them to be less haughty and smile a little. Holds themselves to their own impossibly high standards.</t>
  </si>
  <si>
    <t>Action Girlfriend</t>
  </si>
  <si>
    <t>Adorkable</t>
  </si>
  <si>
    <t>Badass</t>
  </si>
  <si>
    <t>Bastard Boyfriend</t>
  </si>
  <si>
    <t>Abusively Sexy Lady</t>
  </si>
  <si>
    <t>Abusively Sexy Bitch</t>
  </si>
  <si>
    <t>Abusively Sexy Girl</t>
  </si>
  <si>
    <t>Beast and Beauty</t>
  </si>
  <si>
    <t>Broken Bird</t>
  </si>
  <si>
    <t>Cat Girl</t>
  </si>
  <si>
    <t>The Charmer</t>
  </si>
  <si>
    <t>Girl Next Door</t>
  </si>
  <si>
    <t>Hooker with a Heart of Gold</t>
  </si>
  <si>
    <t>Hospital Hottie</t>
  </si>
  <si>
    <t>Hot Librarian</t>
  </si>
  <si>
    <t>Hot Scientist</t>
  </si>
  <si>
    <t>Hot Scoop</t>
  </si>
  <si>
    <t>Hot Teacher</t>
  </si>
  <si>
    <t>Implied Love Interest</t>
  </si>
  <si>
    <t>Mad Scientist's Beautiful Daughter</t>
  </si>
  <si>
    <t>Magical Girlfriend</t>
  </si>
  <si>
    <t>Magnetic Girlfriend</t>
  </si>
  <si>
    <t>Naughty Nuns</t>
  </si>
  <si>
    <t>Shrinking Violet</t>
  </si>
  <si>
    <t>Sugar and Ice Personality</t>
  </si>
  <si>
    <t>Stacy's Mom</t>
  </si>
  <si>
    <t>The Tease</t>
  </si>
  <si>
    <t>Tall, Dark and Snarky</t>
  </si>
  <si>
    <t>Understanding Boyfriend</t>
  </si>
  <si>
    <t>Useless Boyfriend</t>
  </si>
  <si>
    <t>Proper Lady</t>
  </si>
  <si>
    <t xml:space="preserve">Someone who is ridiculously good at what they do, whatever that happens to be, and everyone knows it. People look up to them, envy them, and are in awe of them. He has a reputation for doing the impossible, and may be Shrouded in Myth, as people are unable to separate their real accomplishments from unfounded rumors. In a work revolving around a specific activity, any kind of Serious Business, the Ace will be the best at it. Other characters may refer to the Ace as "the best of the best" at this activity. In works lacking that sort of focus, they'll probably be extremely talented at everything. The Ace is rarely The Protagonist, typically acting as the living embodiment of Always Someone Better. They'll drive the protagonist to greater efforts. </t>
  </si>
  <si>
    <t>It starts with an ordinary guy living an ordinary life then he meets a woman who changes his life forever. Unlike a typical Magical Girlfriend, the series is more about her kicking butt and taking names than causing hilarity to ensue. The story might be told through the guy's eyes, but as often as not she's the real star. Fortunately for the guy, this doesn't mean she's completely out of his league. In fact, meeting her usually means the Ordinary High-School Student isn't so ordinary himself. That first fateful encounter will probably end up granting him special powers, or unlocking powers he didn't know he had. Maybe he did know, but didn't have a reason to use them.</t>
  </si>
  <si>
    <t>A person who breaks the law, for their own personal profit, but is nice enough and charming enough to allow the audience to root for them, especially if they don't kill or otherwise seriously harm anyone. It helps that none of their victims are anyone we know or that they've made sure the audience knew they were jerks, which makes it "okay" to steal from them. For extra points, he may even give some of his takings to the poor. The most legitimate way to make this trope work is by making the rogue a Justified Criminal who steals only to survive in an uncaring world that leaves him with no other option, ESPECIALLY if the laws are unfair and benefit a select few at the expense of others including the rogue.</t>
  </si>
  <si>
    <t>Murder, Inc.</t>
  </si>
  <si>
    <t xml:space="preserve">In various forms of fiction, it is terribly common to have various criminal organizations floating around with a single purpose in life: causing death to others. In Fantasy, it is often called The Assassin's Guild, but it could appear under any number of other names or in any number of settings. Their goals for this vary. It's often simply for money, but it could just be a group that enjoys playing politics. In that case, there's some overlap with the Ancient Conspiracy, except they're not that old ... and not that big. Sometimes, Murder, Inc. started as an organized crime group that came under new leadership and started indulging in other, darker (and probably less profitable) hobbies, such as the killing of puppies. In that case, they probably go by a modern, Mafia-esque name. Frequently and regardless of origin, they have a large code of by-laws. What makes Murder, Inc. different from any other Organized Crime Syndicate/terrorist front/Secret Police is the fact that their strength comes not from their numbers or their training, but their reputation. </t>
  </si>
  <si>
    <t>Ninja Maid</t>
  </si>
  <si>
    <t>Portmanteau of "Adorable" and "Dork." That neatly encapsulates this trope. Adorkable characters are "dorky" in some fashion. Maybe they're socially inept or shy. Maybe they're really clumsy. Maybe they have some really, really conspicuous character tic that tends to earn them weird looks. Maybe they're just so darn sweet, that it borders on embarrassing. Heck, maybe they're just an out-and-out Nerd. However, rather than making them an outcast, these quirks give the character an endearing vulnerability. This character type is usually male, but can be female as well. While societal norms would seem to suggest that this is the opposite of the (Western) "Male Ideal", in reality, many people find these characters appealing</t>
  </si>
  <si>
    <t>The term Badass is primarily used to describe either a type of character or describe the kind of actions that a character performs. However, exactly what a badass person or action is can differ wildly depending on context or the people using the term. This is shown in how it can be used as a noun or an adjective. TV Tropes does not make an attempt to limit what Badass means, only trying to define how it is used. While there is no precise definition, there is a broad consensus on actions or people who could often be called badass. It is lumped very loosely together by words like ability, bravery, appearance and attitude with some emphasizing one trait and others another.</t>
  </si>
  <si>
    <t>A common Japanese character type, the Bastard Boyfriend (in Japanese, kichiku, literally "brutal" or "demonic") character is an Always Male Love Interest whose defining trait is that he is cold, cruel, or abusive to his romantic partner, in a manner intended to be kinky and appealing to the audience. Western versions exist, but are comparatively rare nowadays due to the inherent Unfortunate Implications. Bastard Boyfriends can be readily distinguished from the more generic Jerkass because their abuse is eroticized, and their beloved's conflict and unhappiness will be played for titillation. As such, they are all-but-guaranteed to be Mr. Fanservice, usually a Bishōnen, and the consequences of their behavior are almost never realistic.</t>
  </si>
  <si>
    <t>An Abusively Sexy Lady is classy, high status, and often Wicked Cultured kind of Brains and Bondage. She is likely to be beautiful...and this can be part of thejustification for her heinous acts. She is more likely than her male counterpart to be a temporary sexual encounter rather than a long-term girlfriend. And while the victim of a Bastard Boyfriend tends to come across as a lovable Woobie or sexy Love Martyr, some stories with a Bastard Girlfriend make her victims come across as deserving whatever they get, or that sexual acts done by females don't really count. There's also sometimes a naive attitude that such a thing can never happen for real anyway.</t>
  </si>
  <si>
    <t>An Abusively Sexy Bitch is tacky and trashy, and may border on Abhorrent Admirer. This kind of character can be ugly, at least by hollywood standards. This woman is a rapist, torturer, or Domestic Abuser.  She is more likely than her male counterpart to be a temporary sexual encounter rather than a long-term girlfriend. And while the victim of a Bastard Boyfriend tends to come across as a lovable Woobie or sexy Love Martyr, some stories with a Bastard Girlfriend make her victims come across as deserving whatever they get, or that sexual acts done by females don't really count. There's also sometimes a naive attitude that such a thing can never happen for real anyway.</t>
  </si>
  <si>
    <t>An Abusively Sexy Girl is a teenager rather than a mature adult (or sometimes even younger, in Rule of Funny-type works). Ironically, her hotness is excused and made more socially acceptable by her abusiveness, since it underscores that she is most definitely "not getting exploited". It may also mean that, since the girl's very young and thus likely to be immature/unexperienced, either she doesn't seem to truly understand the horrid psychological effects of her abuse, or she has been taught to believe that it's okay to treat men that way (Maybe by other women).</t>
  </si>
  <si>
    <t>The male is usually a monster physically, capable of great rage and destruction. The female is kind, smart, and emotional. She brings out the best in him. She sees the good in him and the world; he smashes anything that threatens her into itty-bitty pieces. This often leads to Love Redeems. The 'beast' is usually a man, but there may be exceptions. The ideal is often so high that sexual relations are not mentioned (Not by the creators, at least). If they happen or are mentioned, the results could be doom, kinky or mysterious in how it works. By means of Functional Magic, Applied Phlebotinum or a good old fashioned True Love's Kiss, the issue could be avoided entirely by one of them permanently turning into the other's species.</t>
  </si>
  <si>
    <t>In many works, especially anime, white hair quite frequently indicates a villain or, at the very least, someone to watch out for. Especially in characters typically too young to have white hair. Despite the wide range and use of Hair Colors for characters, there's an eerie specificity to the use of white/silver hair when coupled with a pale, handsome, vaguely-effeminate face. It is often combined with Face of an Angel, Mind of a Demon in order to cause an uncannily angelic appearance of a demonic being. The (usually long and rarely tied back) white hair is very frequently coupled with red eyes, and often with a dark outfit for contrast. Even if there is long, white-haired pretty boy in the side of good, almost always, they will be a Jerkass or Token Evil Teammate.</t>
  </si>
  <si>
    <t>With Great Power Comes Great Insanity</t>
  </si>
  <si>
    <t>It seems like any major military- or corporate-backed venture to give a mundane person super powers or just enhance their normal abilities results in the test subject going uncontrollably berserk as a side-effect. Sometimes the choice of test subject (criminals) is clearly to blame. Nobody in any of these programs ever seems to have been given the most basic psychiatric evaluation. The evidence indicates a connection between morals and one's ability to remain "sane." Normally, using the power makes you crazy the longer you use it, because Evil Feels Good, but a noble, heroic character is better able to stay in control. Other times, it seems that insanity happens as a side effect for no discernible reason other than to justify the plot.</t>
  </si>
  <si>
    <t>Wicked Cultured</t>
  </si>
  <si>
    <t>Jerkass Façade</t>
  </si>
  <si>
    <t>The character acts like either a heartless bastard or otherwise obnoxious Jerkass when he really isn't. His reasons might be because he is afraid to get intimate with other people because he simply assumes that the person will either die or betray him just like everyone else he has ever gotten close to. It might be because the person is being stalked by horrible demons, The Mafia, The Government, or some other dangerous and unstoppable entity and does not want to drag others into it. In more light-hearted media, maybe he just feels he has a reputation to uphold as a Jerkass. So rather than letting anyone get close to him, he behaves like a completely obnoxious douche bag to scare them all away from wanting anything to do with him.</t>
  </si>
  <si>
    <t>Sour Outside, Sad Inside</t>
  </si>
  <si>
    <t xml:space="preserve">A story that centers around a group made up of children, teenagers, or just younger adults, introduces an older character who decides he wants to join the youngsters. He's the oldest character in the group. That's the Token Adult. In adventure stories especially in video games or Role Playing Game Verses the group is often made up of children or teenagers with one "adult" exclusively allied to them. His age could be anywhere from being old enough to drink (if the other group members are just kids) to someone who is middle aged or over 50. Also sometimes TV shows will have older characters help the heroes once per episode, or for only one episode. In stories directed at older audiences, where it's more common for this character to be the elder to a group of younger adults, a Cool Old Guy or The Mentor can fill this role when his Competence Zone is shifted upward compared to the rest of the group. This can be done by making the youngsters New Meat, Man Children, or Bunny Ears Lawyers. </t>
  </si>
  <si>
    <t>Trickster Mentor</t>
  </si>
  <si>
    <t>This is a Trickster whose actions, while seemingly pointless, selfish, antagonistic, or just plain random, contain a valuable lesson. If you're the hero in a series with a Trickster Mentor, life will probably be twice as hard — and twice as rewarding. In more fantastic settings, this will often be a more benign Great Gazoo, who educates their proteges by subjecting them to various transformations, body-swaps, literal wishes, faked tests of character and insults meant to motivate them. Trickster Mentors love it when someone who first meets them doesn't realize who they are. They get to assess the "true character" of someone, then beat their sense of superiority out of them with it after the revelation. Or, rarely, give them a small break if they reveal honesty and good intentions. Essentially, a blend of order and chaos in the finest Zen tradition. Some accompany their teachings with profound Koans, but they are just as likely to throw in a few Ice Cream Koans to keep their disciples on their toes.</t>
  </si>
  <si>
    <t>Wasteland Elder</t>
  </si>
  <si>
    <t>The Wasteland Elder is the de facto leader of his small, rundown community. Maybe it's After the End, it could be a Western frontier town fallen on hard times, or even just a tent town for squatters in the middle of a city. No one elected him, he never put his name in a sorting hat, nor does he push his leadership on his people, he's simply an old survivor and respected enough that his word carries weight. Male pronouns are used throughout this trope, but this is an equal opportunity character. If there's an actual mayor, he's either corrupt or been forced to help the Big Bad. When The Hero comes to town, it's usually the Wasteland Elder who serves as Mr. Exposition and asks him for help. If the story is about empowering normal people, or The Hero needs help taking down the Big Bad, he's the one who rallies the Untrusting Community to take up arms and become a Posse. With a little luck, they won't be dying like animals any longer. Once the Big Bad is beat, the Wasteland Elder usually rallies his constituents to start work to improve their town.</t>
  </si>
  <si>
    <t>The Watcher</t>
  </si>
  <si>
    <t>A recurring character whose role is, well, to Watch and nothing else. Yet, strangely, instead of remaining completely passive it will probably give some advice to the hero and then disappear, or otherwise interfere in some small but important way to help the heroes triumph. Indeed, given the various observer effects, if they were really doing their job they shouldn't be detectable at all. Often explained by saying The Watcher has some rules which restrict it from taking action, and it will then regularly ignore this Obstructive Code of Conduct as much as it can. Not to be confused with the Mysterious Watcher—who observes the characters from afar for their own purposes—though the two can certainly overlap. Also not to be confused with the person on the other side of the TV screen/Fourth Wall, nor the Evil Overlooker, which is a box art phenomenon.</t>
  </si>
  <si>
    <t>White Man's Burden</t>
  </si>
  <si>
    <t xml:space="preserve">The polar opposite of the Treacherous Advisor, the Stealth Mentor is a type of Trickster Mentor who poses as an antagonist for much of the story but ultimately reveals that all of their actions have been a sneaky way of forcing the hero into becoming stronger. A subtrope of the Reverse Mole, can overlap with the Mysterious Protector. This character type will inevitably be an Enigmatic Minion to the heroes at some point prior to their reveal. Any losses will be revealed to be intentional. This can take a couple of forms: either giving the aspiring hero a taste of what he's going to be up against in the big leagues because that's The Only Way They Will Learn, or encouraging a budding rebel by giving him something to push against. If she helps, it will be a Passive Rescue at best. The Stealth Mentor's motives may vary: some genuinely have the hero's best interests at heart, while others may be grooming him as a Worthy Opponent - in the most lethal scenario this may be part of a plan in which My Death Is Just the Beginning. </t>
  </si>
  <si>
    <t>Stern Teacher</t>
  </si>
  <si>
    <t>For the Evulz? Not this guy's M.O. Unlike a Sadist Teacher, the Stern Teacher is always "tough, but fair", a demanding but ultimately Reasonable Authority Figure. The students might not be too fond of him/her personally, but they always respect him/her in the end (which does make it Truth in Television). D.V. Beklemishev, a near-legendary figure in MIPT (roughly, the Russian equivalent of MIT) once said in an interview that he tried many personas on in his long teaching career and found out this one to be the most effective for the purpose of doing a superb job. Sergeant Rock is the military version of this.</t>
  </si>
  <si>
    <t>Token Adult</t>
  </si>
  <si>
    <t>This character would be nothing more than The Ditz, except they have one area of expertise in which no one can beat them. When that skill or talent is needed, they suddenly switch gears from airheadedness to hyper-competency. Sometimes they don't even know that they're doing it. Genius Ditz is closely related to Idiot Savant. An extreme form may border on The Rainman. The main difference between those tropes and the Genius Ditz is that the Genius Ditz is merely stupid outside his field of expertise while the Idiot Savant and The Rainman are implied to have genuine mental disorders.</t>
  </si>
  <si>
    <t>Idiot Savant</t>
  </si>
  <si>
    <t>Under virtually all circumstances, they seem to be so stupid and socially awkward that they likely have a mental disorder. But put them in the right kind of situation, and they'll demonstrate outstanding brilliance. Mathematics (or a certain area of it) is a common area for Savant skills to show up. A few such people in real life are amazingly gifted at calendar-based calculations. Give them a specific date and they can tell you in seconds what day of the week it was or will be. Intuitive mathematical calculations, such as multiplication of large numbers or the identification of primes, also occur. Non-mathematical abilities include precocious musical ability, including perfect pitch and intuitive ability to play an instrument, art in general.</t>
  </si>
  <si>
    <t>Modern Major General</t>
  </si>
  <si>
    <t xml:space="preserve">A character who has been through utter hell, and came out sad, cynical, and Wise Beyond Their Years. Part of their wisdom is knowing that it is wasted on most people, so they don't go around babbling it to everybody. Instead, they wait until they see somebody who is worthy, and serve as the worthy one's Mentor. Like an ancient Zen master, a Zen Survivor never gives straight advice. Instead they speak in odd riddles and hints, delighting in Cryptic Conversation. They also make bizarre demands, and do cruel, seemingly pointless things to their student. This is because (also like a Zen master) they have an Omniscient Morality License. They know not just the world but their student better than the student does — each of their cruel tests is designed to teach a lesson, and the lesson is always right. Usually, the Zen Survivor does this as simply giving advice doesn't convince anybody, while odd tests do. If their student is too stubborn, the Zen Survivor will pretend to give in... and give just enough rope for the student to hang themselves. </t>
  </si>
  <si>
    <t>Broken Pedestal</t>
  </si>
  <si>
    <t>Whenever you see such a character... run. Far away. Where he or she walks, grass won't grow back. This is the guy who, on getting out of bed in the morning, somehow manages to trigger a set of Disaster Dominoes that ends up blowing up his next door neighbor's house. After that, he'll swerve to avoid a squirrel on the commute to work, accidentally running a passing Bus Full of Innocents off a cliff. When he gets there, he'll distractedly fire a nail gun straight into the forehead of the resident Butt Monkey, then, after lunch, flip his Banana Peel onto the floor right in the path of an elderly hemophiliac. He'll never notice any of this. And while others are in the emergency room, he'll probably come out without so much as a scratch.</t>
  </si>
  <si>
    <t>The Jinx</t>
  </si>
  <si>
    <t>"Genki" is Japanese for "energetic" or "enthusiastic". The Genki Girl is a character— often a schoolgirl—who acts like she's been mainlining Red Bull and crystal meth. She is possessed of an over-abundance of energy, such that she runs everywhere (often with arms waving wildly or outstretched like airplane wings), speaks quickly (sometimes unintelligibly), and always does everything fast, fast, fast! She's filled with confidence and determination, regardless of whether she's competent or not. Although usually played exclusively for comedy, sometimes the Genki Girl slows down for a serious or introspective moment. To sum it up, to tell if a female character is genki or not is to see if her family &amp; peers are exhausted by her chronic outbursts of vitality.</t>
  </si>
  <si>
    <t>The Ditz</t>
  </si>
  <si>
    <t>A a character whose defining characteristic is profound stupidity and/or silliness. Female ditzes tend to be sweet and naive, while male ditzes tend to be oafish but lovable. Either way, they're almost always friendly and sociable. The Ditz is written to appear unintentionally funny. In drama series, he or she provides comic relief. Unlike The Fool, The Ditz is seldom in any real danger, and luck probably couldn't save him if he or she ever were. A good looking Ditz (of either sex) might be a Brainless Beauty. An independently wealthy Ditz is an Upper-Class Twit. A Ditz that's a Mighty Glacier (Most commonly as The Big Guy or The Brute) is a Dumb Muscle.</t>
  </si>
  <si>
    <t>Cloudcuckoolander</t>
  </si>
  <si>
    <t>The tendency for strength and intellect to be inversely proportional. The Big Guy and The Brute are usually slightly dim at the very least (with The Smart Guy and The Evil Genius at the opposite end of the scale; incredibly intelligent, but knocked over by a stiff breeze). Typically afflicted with a form of Hulk Speak. This is a common assumption: there's a reason Genius Bruiser is meant to be a shocker. Overlaps with Gentle Giant in some cases, as well as Tiny-Headed Behemoth. A subtrope of Personality Powers. Often Played for Laughs. Almost Always Male. He might be only Book Dumb but Street Smart. Note that this also does not always apply to tactics; a character with this trope might know how to use every weapon he picks up.</t>
  </si>
  <si>
    <t>The Eeyore</t>
  </si>
  <si>
    <t>This character exists solely to bring everybody down, but not in the Deadpan Snarker sense; they are defined entirely by their complete inability to be happy for more than a few seconds at a time, an emotional state that usually arises from their only-occasionally-justified suspicion that they are the Butt Monkey of the entire universe. They are the walking Anthropomorphic Personification of clinical depression. However, the few moments that they are happy can be a Heartwarming Moment. Sometimes overlaps with Sour Supporter, but not often; they are generally too unhappy to be effective or active. When upset, the Eeyore may as well become Cute and Psycho. Being an Eeyore could easily be interchangeable with Emo.</t>
  </si>
  <si>
    <t>Sour Supporter</t>
  </si>
  <si>
    <t>He's joined The Hero to save the day. If The Hero appealed for a group of characters to join him (a group of which he was likely the oldest or the leader, or both), he argued against it and was the last to join, but he did, and he will work quite hard, perhaps more than anyone else on the team. He is likely to be one of the most skilled and useful members and may even overlap with the Cynical Mentor. He may even make a Heroic Sacrifice. But if so, he will regard it as Senseless Sacrifice. Grumpy Bear that he is, he makes no bones about considering The Hero's plan futile, and may join only because his friends are, and anything else is also futile. Possibly even only because it's his only way to avoid Dying Alone. Often the oldest member of the group.</t>
  </si>
  <si>
    <t>Grumpy Bear</t>
  </si>
  <si>
    <t>Heroes on quests are common. Sometimes, The Hero's motivation for pursuing the quest derives from his regard for some sort of idealized woman. Not uncommonly, this lady is the hero's love interest, and he is striving in order to be able to marry her. His love for her is pure and strong and overcomes all temptations that are thrown into his path. The lady herself often occupies an exalted role: she is a goddess, a saint, a queen, a princess, or something similar. Generally, she is very pure, sometimes to the point of seeming unapproachable. If she is unmarried, she is chaste. She is also often a Proper Lady. If it's not just the fact that she's inspirational, but that he feels like she's above him, she's a Peerless Love Interest.  The lady can be the one who gives the hero his quest; he then departs to complete it before returning to her. Alternatively, she flits in and out of the hero's path, reminding him of her presence but staying out of reach. Occasionally, she is at his side all along, serving as a reminder of what he is striving for.</t>
  </si>
  <si>
    <t>The Face</t>
  </si>
  <si>
    <t>A character with a Sugar and Ice Personality has two distinct sides, one cold and distant, the other warmer and open. In some cases the differences between the two aspects of the character's personality are so radical as to be shocking coming from the same person. Often this extreme polarity is due to some form of traumatic experience or social awkwardness, though occasionally it might resemble a full-blown Split Personality or one-man Red Oni, Blue Oni. Their dual nature could also simply be the way they are, with no explanation otherwise given. Occasionally the cold part of their personality may resemble a full-on Emotionless Girl, or include the sharp tongued aspects of The Snark Knight.</t>
  </si>
  <si>
    <t xml:space="preserve">In media where the protagonists are somewhere between pre-teens and twenty-somethings, there's usually at least one character older than the other protagonists thrown in. This character is often the Team Mom, The Obi-Wan, etc. Sometimes, in addition to just being attractive and wise in general, an older character attracts the romantic attention of one or even most of the younger characters. Even the ones who don't have a crush will admit the character in question is one of the most attractive people that age they've seen. In general, Stacy's Mom will not return the boy's affections and may not even notice them. However, upgrades are not unheard of. Also known as a MILF, or, in Britain, as a 'Yummy Mummy'. </t>
  </si>
  <si>
    <t xml:space="preserve">A person who loves to tease others sexually, often the main character. Maybe they'll try Erotic Eating. Maybe they'll sidle sensually or walk with an extra bounce in their step around their target. Maybe she'll go all the way and outright offer sex. But mostly, they are not being serious. Almost always, the teased person will act in various comical fashions. Often used for teasing the audience as much as the characters, because Sex Sells. Occasionally it's given a dramatic justification when it's revealed that this insincere sexual aggression is really a way of feeling powerful and in control, covering up deep seated emotional insecurities, thus explaining why they can never act on them. Often associated with the Hard-Drinking Party Girl. </t>
  </si>
  <si>
    <t xml:space="preserve">This character is usually charismatic, incredibly good at what they do, and rather good-looking. Members of the same sex both admire and envy them, while those of the opposite fall all over them (often forming an Instant Fan Club), and the only thing that saves them from being The Ace is their overwhelming arrogance and constant annoyance at being surrounded by people they see as idiots. They'll often make snarky comments on the current situation which show that they know much more about what's going on than anyone else, and answer any questions with the preface, "Are you so stupid you can't see it?" This doesn't necessarily make them evil, though. (If anything, it's understandable, given the mindless way people often act around them.) </t>
  </si>
  <si>
    <t xml:space="preserve">Most characters in fiction have broad lists of priorities and restrictions that determine their behaviour. We care about what other people think of us, how we will be able to feed ourselves in the future, the well-being of friends and family, worldly goods, etc. Of course how much we care about any given restriction or priority varies from person to person, but in general, we don't have any one given goal for which we would throw everything else away. The Unfettered is not one of these people. This guy can commit themselves to a single goal completely, absolutely, and unflinchingly. In pursuit of a goal they have no limits, inhibitions, or fear. Nothing chains them or holds them back. You cannot make them flinch or falter. There is no unwillin sacrifice. </t>
  </si>
  <si>
    <t>Used to Be a Sweet Kid</t>
  </si>
  <si>
    <t xml:space="preserve">This applies when a villain or other dark and troubled/troubling character was not so as a child: the trope name also tends to appear as a Stock Phrase in these cases. Works, and audiences, may vary considerably as to what point they consider a character to be past the adolescent stage here, but post-adolescents in general need not apply. Aversions will usually be notable here, given expectations that Children Are Innocent, or that there's at least some Ambiguous Innocence even when Kids Are Cruel, so people will tend to assume a Start of Darkness must have happened, and that there will be a Freudian Excuse that will explain (if not excuse) all. </t>
  </si>
  <si>
    <t>The Usurper</t>
  </si>
  <si>
    <t>The Kirk</t>
  </si>
  <si>
    <t>The McCoy</t>
  </si>
  <si>
    <t>The Spock</t>
  </si>
  <si>
    <t>The Mighty Glacier if offensively-oriented, or Stone Wall if a defensive specialist. A physical powerhouse of prodigious strength, the fighter solves problems by dicing or smashing them to bits with weapons. These include swords, axes, bludgeons, flails, and the occasional spear or halberd, but usually not much in the way of ranged weapons. This class usually has the best armor as well, making for an effective tank. Sometimes has a special weakness to magic.</t>
  </si>
  <si>
    <t>Mage</t>
  </si>
  <si>
    <t>He's incapable of emotion, or so he says. Really he's as compassionate and sensitive as the next guy, or more so. In fact he's probably the nicest guy in the series. Ironic, isn't it?
This often leads to a paradoxical quest to Become a Real Boy, or at least learn emotions. If they didn't have emotions to begin with, how can they desperately feel the need to have them?
It also seems that certain emotions count more than others. Warm fuzzy happiness counts more than anger, frustration or sadness. So someone can be an aggressive wangster but since they can't enjoy the smell of a flower, it's stated they can't feel emotions. Seems outwardly unemotional, yet still feeling emotions deep down.</t>
  </si>
  <si>
    <t>The Superego</t>
  </si>
  <si>
    <t>Acts essentially as the person's critical and moralizing conscience. While the Id desires simple self-gratification, the Superego desires for the person's behavior to be based on what's socially acceptable. It criticizes the Id's desires and controls the person's morality and sense of right and wrong. On a more intensive level, Freud theorized that the Superego was an internal symbol of the strong father figure: one who would discipline the person for misbehavior and instruct the person on cultural demands and regulations in their youth. A character acting entirely on Superego would be one whose actions are based entirely on social norms and expectations.</t>
  </si>
  <si>
    <t>The Stoic</t>
  </si>
  <si>
    <t>He can be in the middle of a gunfight, his best friend's bachelor party, or a helpless witness to the death of everyone and everything he holds dear... and he'll show all the emotional reaction of a victim of a Botox overdose. They can be Heroes, antagonists or anti-heroes. He will contrast the Hot-Blooded. His quiet demeanor tends towards the brusque or outright rudeness, though there are a few polite Stoics. Some stoics may try to give the impression of a lot going on inside and cultivate an air of mystery and to confuse other characters with cryptic one-liners. Can sometimes displays emotion when under extreme stress or in other highly emotional situations, but their usual repertoire consists of mild boredom, detached interest, or dignified disdain.</t>
  </si>
  <si>
    <t>Deadpan Snarker</t>
  </si>
  <si>
    <t xml:space="preserve">A character prone to gnomic, sarcastic, sometimes bitter, occasionally whimsical asides. They can vary wildly from rare, funny one-liners to complete obnoxiousness. The Deadpan Snarker  exists to deflate pomposity, point out the unlikelihood of certain plans, and deliver funny lines. Typically the most cynical supporting character. In most cases, it is implied that the snarker would make a good leader, strategist, or consultant given their ability to instantly see the flaws in a constructed plan. More often than not, their innate snarkiness is the only thing preventing the other characters from comprehending this for themselves. In other cases, the Deadpan Snarker resorts to sarcasm because they're the Only Sane Man. </t>
  </si>
  <si>
    <t>Only Sane Man</t>
  </si>
  <si>
    <t>Picture this: Alice is a Psycho for Hire, Bob is a Cloud Cuckoolander, Doug is an Empty Shell, and Emily is a Mad Scientist. Looks like your standard Dysfunction Junction. But then you have Gardenia. Gardenia is actually a very well-adjusted individual. She reacts with appropriate horror to things like Alice's finger collection and the crimes against nature that Emily calls pets. Gardenia is the Only Sane Woman. The other variant is where the other characters aren't always that weird, but everyone save one character is acting weird in a particular situation. For example, they might regard something absurd as Serious Business, with the Only Sane Man the only one who notices how crazy that is.</t>
  </si>
  <si>
    <t>The Quiet One</t>
  </si>
  <si>
    <t>Being the Mentor is never an easy job. Fighting the Big Bad yourself and stopping The End of the World as We Know It would be easy — in fact, you've probably been there, done that. But, no, now you have to take this Naïve Newcomer under your wing and teach them the ropes of herodom. When you try to protect The Hero from the Awful Truth, you end up facing their Rage Against the Mentor. You have to maintain an ongoing conspiracy to keep The Hero Locked Out of the Loop. If they're an orphan, you have to find them a set of Muggle Foster Parents while keeping social services in the dark. You have to endure accusations of insanity when you're trying to teach your charge that Your Eyes Can Deceive You, give them advice on how to tell a love interest "It's Not You, It's My Enemies," and keep a close eye on them 24/7. And what is your reward for all this patience and effort? You die.</t>
  </si>
  <si>
    <t>Mentor Mascot</t>
  </si>
  <si>
    <t>One of the most frustrating opponents a hero can ever face. On the surface, this villain works within the system and commands a great deal of respect from the average citizen, but behind the scenes, they conduct all manners of nastiness. Even the heroesmay be fooled until The Reveal, unaware that The Man Behind the Man is someone so publicly trusted. Should the heroes know the truth, they're still stymied by the fact that no one else does. Attempts to bust the villain will be met with harassment lawsuits, breaking &amp; entering or assault charges, or bad press. The heroes may even be falsely painted as villains in the public eye. Should the heroes turn up actual evidence that something is up, it'll probably be ripped up by the villain's crack legal team.</t>
  </si>
  <si>
    <t>Villainous BSOD</t>
  </si>
  <si>
    <t xml:space="preserve">Only a scant few villains work under a conventional moral framework with standards, fewer acknowledge the egocentricity implicit in the wrong they do, a distressing number are beyond all attempts at being reasoned with. And these also tend to be too powerful to beat. In these cases, the only solution is for the heroes to actively Care-Bear Stare him into growing a conscience to make him voluntarily stop his rampage... as the shame, guilt, and mental instability over his misdeeds will be too much for him to bear. The heroes may not have used Mind Rape on him but may as well have, because now that he has the heart and conscience of a hero he can't help but suffer a Heroic BSOD. He'll weep openly, become suicidal, and may beg to be killed. </t>
  </si>
  <si>
    <t>Villainous Crush</t>
  </si>
  <si>
    <t>A character with their head in the clouds. They are strangely oblivious to things that everyone else takes for granted. They may have an argument with themselves for fun, make points in an argument with no basis in logic or reality, or tell rambling stories that have nothing to do with the point they're trying to make. They make totally unintentional double entendres, and are great for Getting Crap Past the Radar. Sometimes also called "Space Case" or "Space Cadet", or plain old "Strange," a cuckoo clock chime is used as an indicator of one. The concept is well known, as in this joke: "A neurotic is a man who builds a castle in the air. A psychotic is the man who lives in it. A psychiatrist is the man who collects the rent." - Jerome Lawrence</t>
  </si>
  <si>
    <t>Kindhearted Simpleton</t>
  </si>
  <si>
    <t>Number</t>
  </si>
  <si>
    <t>Standard</t>
  </si>
  <si>
    <t>Act 1: [Setup] Opening Scene – Prologue, Hook, Opening Image, Theme Stated</t>
  </si>
  <si>
    <t xml:space="preserve">[Setup] home, At Work, At Play, The Villain Appears </t>
  </si>
  <si>
    <t xml:space="preserve">Catalyst – The Summons to Greatness – </t>
  </si>
  <si>
    <t xml:space="preserve">Cont - Debate - Meet the Mentor – </t>
  </si>
  <si>
    <t>Mentor’s World</t>
  </si>
  <si>
    <t>The Theme of Act 2, “learn to control yourself”</t>
  </si>
  <si>
    <t xml:space="preserve">Fun and Games – The Hero’s Training – </t>
  </si>
  <si>
    <t xml:space="preserve">Cont - Progress - What It’s All About </t>
  </si>
  <si>
    <t xml:space="preserve">Set Up Potential Fight - Villain’s Move </t>
  </si>
  <si>
    <t>B Story</t>
  </si>
  <si>
    <t xml:space="preserve">Progress - The Trial Run </t>
  </si>
  <si>
    <t xml:space="preserve">Cont - Progress - Villain’s Move </t>
  </si>
  <si>
    <t xml:space="preserve">Midpoint  - Off to See the Oracle - The Ghost of Times Past </t>
  </si>
  <si>
    <t xml:space="preserve">Major Turning Point 2 - Revelation of the Plan – </t>
  </si>
  <si>
    <t xml:space="preserve">The Villain Puts His Plan into Action – </t>
  </si>
  <si>
    <t xml:space="preserve">Whiff of Death – The Price of Greatness – </t>
  </si>
  <si>
    <t xml:space="preserve">Snatched from the Jaws of Death </t>
  </si>
  <si>
    <t>The Nemesis Revealed</t>
  </si>
  <si>
    <t>Bad Guys Close in</t>
  </si>
  <si>
    <t>Act 2B: Reversal of Fortune - The Hero’s Mask –</t>
  </si>
  <si>
    <t>Rally the Troops</t>
  </si>
  <si>
    <t>Five point Finale: Step 1. Rally the Troops (again),</t>
  </si>
  <si>
    <t xml:space="preserve">Finale step 2. Executing the plan - Storm the Castle </t>
  </si>
  <si>
    <t xml:space="preserve">Finale step 3b. The Key to the Kingdom </t>
  </si>
  <si>
    <t xml:space="preserve">Finale Step 5. The New Plan - Unlock the Gates </t>
  </si>
  <si>
    <t xml:space="preserve">Denouement </t>
  </si>
  <si>
    <t>2.a  What is the central aim of the story?  State your answer as a question.  Eg: "Will Othello believe Iago about his wife?"</t>
  </si>
  <si>
    <t>A Grumpy Bear is grim and gritty, ready to do the most unspeakable deeds to win. Yet he's living in a world of rainbows and fluffy bunnies! This character is a Wrong Genre Savvy cynic living in an ideal Happily Ever After setting; the Grumpy Bear lives in a rose-colored world, is constantly frowning and is wearing Jade-Colored Glasses. Often an Ineffectual Loner to boot. The Grumpy Bear will at least get through a cynical story in one piece. He will either learn about The Power of Friendship and Love and live — well, Happily Ever After, or at least be left alone, its grumpiness being mainly used for comedy. Has a tendency to be blinded by his cynicism in more realistic works.</t>
  </si>
  <si>
    <t>Alice has asked Bob to help her learn about a certain thing (for example, how to drive, since she's never bothered to learn). Or, maybe Bob has been assigned to act as a mentor of sorts at the workplace, since. However, rather than teach her properly, Bob decides to teach her all the wrong things. (assumes that Bob is doing it on purpose) The reasons for this vary. Perhaps Bob doesn't want Alice to pass her driving test; maybe he's afraid Alice will outshine him at work, so he tries to get her fired; perhaps Bob does this as a joke; or maybe Bob's just an asshole. Whatever happens, you can be sure hilarity will ensue. Invariably, in comedic shows Rule of Funny dictates the sabotutor suffers from Laser-Guided Karma, most commonly being that their attempts to sabotage what they taught wind up impressing the ones calling the shots, netting them praise. Alternatively if the sabotage was to steal a role and the sabotutor succeeds, it'll turn out they just saved their unaware charge from an absolutely hellish experience.</t>
  </si>
  <si>
    <t>Badass Normal</t>
  </si>
  <si>
    <t>In a World with supernatural dealings or superpowers, this character is the one who is able to keep being useful through intellect, martial arts abilities, general ruthlessness, or just being Crazy-Prepared. They notably have none of the fantastic enhancements, magic or special powers that others do. It might even be a sore point for them, but that just makes us encourage them more. Female versions are usually Action Girls with a Girl Posse or Lovely Angels. It's become increasingly common for the Badass Normal to be a protagonist, as he is easier to relate to for us ordinary muggles in contrast to the often-unrealistic ideal lead. If they are in The Team, then they are usually The Leader, or at least the brains of the outfit, to compensate.</t>
  </si>
  <si>
    <t>This Loser Is You</t>
  </si>
  <si>
    <t>You can't spell sympathetic without pathetic! In many shows, particularly comedies and children's programs, a protagonist or another major character is an ugly, incompetent, lazy, and near illiterate ditz. This is supposedly to allow the audience (i.e., you) to identify with the character or protagonist. Ergo, the loser protagonist is you. This also allows for more room for Character Development, a lot of Character Development... or none at all. This also makes it easier for writers to come up with the plot of the week. An alternate theory is that the protagonist is made so dumb so that you feel superior to him, no matter how dumb you are. Both of these could be true at the same time.</t>
  </si>
  <si>
    <t>Boring but Practical</t>
  </si>
  <si>
    <t>Everyone loves flashy magic, BFGs, and big, thundering tanks. However, the more interesting something is, the more likely it falls victim to the rule of Awesome, but Impractical: You can't use it often enough, it costs too much, or it just takes too much effort to get it. You could even have Cool, but Inefficient, where it just looks awesome, but that is about it. Therefore, we have things that are much more "boring" and normal, but these things often contribute more to your success in the long term than the visually more impressive things. The Reliable Ones, if you will.</t>
  </si>
  <si>
    <t>The Everyman</t>
  </si>
  <si>
    <t>Say Bob and Charlie are not family, but are close to one another. Really close. Bob is younger than Charlie, and Charlie is quite happy to take Bob under his wing. He guides Bob to his place, whether in the world or simply in one social circle. However, Bob and Charlie's affection for each other is a bit more than fatherly. This dynamic applies to a gay couple (or simply an ambiguous one) in which one partner is much older and acts as a mentor to another. In this dynamic, Charlie is most often powerful and successful, and Bob is most often attractive in one way or another, as well as an Uke. This trope originates in ancient Greece, with their custom of pederasty. The Greek words for this trope are "erastes" (lover) and "eromenos" (beloved). A very similar system developed independently in Japan, where the partners are the nenja ("man who loves") and his wakashu ("young person")note . High-ranking Chinese courtiers and Buddhist monks also took younger male lovers fairly often, but in a less formal system than in Greece.</t>
  </si>
  <si>
    <t>Maid and Maiden</t>
  </si>
  <si>
    <t xml:space="preserve">What is a Proper Lady? Think Jane Austen. A Proper Lady is a gentle yet strong being, incorruptible and pure as the driven snow, as un-like The Vamp as she comes, and Madonna-like in her virtues. She sacrifices herself for the good of her family, religion, and country. She is intelligent enough to smoothly run a household, and wisely spends her husband's money for the good of her family, never guilty of negligence or selfish frivolity. She possesses the wit, taste and esprit necessary to be a star of Society, and never crosses the border of good taste and civility. She is devoted and loyal, never treacherous or scheming. Her manners are never less than impeccable, and her good will and charity are a beacon to those lucky enough to live around her. </t>
  </si>
  <si>
    <t>The Id</t>
  </si>
  <si>
    <t>The Id comprises the basic, instinctual drives, acting according to the "pleasure principle". With Id alone, humankind is essentially no better than any other animal. The Id is, by definition, both completely disorganized and completely unconscious: no one is capable of intentionally acting on pure Id. The Id has no judgments of anything; there is no good or evil and no sense of morality. Non-sentient life can be considered to be acting on pure Id, as they have no ability to handle the higher thinking that the Superego and Ego control. A sentient character whose actions are dominated by their Id is often portrayed as The Sociopath. The Id iscompared to the Shoulder Devil, but it differentiates from it by virtue of not being *evil*, but instinct-based.</t>
  </si>
  <si>
    <t>Tin Man</t>
  </si>
  <si>
    <t>A more experienced advisor or confidante to a young, inexperienced character, particularly to a hero. Even though this character is better skilled, faster and more experienced than The Protagonist, they aren't the Hero, either because they are not The Chosen One or because they have already grown too old for the task. Their role is to introduce a new skill or sharpen the current skills of the protagonist, often hoping to pass the torch because they know their career is coming to an end. This character may die, so that the protagonist can learn to stand on their own two feet. Compare Big Good where they tend to keep a distance on the hero's quest and run things from the throne. Named after Mentor, Telemachus' elderly advisor in The Odyssey, who was actually Athena in disguise. For more information concerning "The Mentor" and other narrative archetypes, see Vladmir Propp's theory of narrative.</t>
  </si>
  <si>
    <t>Mentor Occupational Hazard</t>
  </si>
  <si>
    <t xml:space="preserve">Victimized Bystander, This bystander is usually used for comical or exemplified purposes: their cars will explode, houses wrecked or they will be assaulted. Quintessential example of that is the Cabbage Man from Avatar: The Last Airbender. It's a Running Gag that the Gaang will somehow cause his cabbage cart to get destroyed and he'll scream "MY CABBAGES!". His life might not be ruined forever, but his livelihood is ruined for at least the rest of the day. Victimized Bystanders are bystanders who mostly will be chosen at random to suffer for an action usually not punishable. When they're just doing their duty, these replaceable minor characters' entire lives will be ruined. </t>
  </si>
  <si>
    <t>Disrespected Bystander (alt. Cursed Bystander or Bystander-Disrespectoid): this bystander will experience a (sometimes) life-ruining event for a scene (or two). When said character experiences this (s)he will often be met with ridicule or no reaction or acknowledgement at all. Example: The Capri Sun commercials (Disrespectoid Saga) are examples of this, since all of them contain this type. This trope largely overlaps with Offscreen Inertia and What Happened to the Mouse?. It always falls under a form of Fridge Horror. Victimized Bystanders are bystanders who mostly will be chosen at random to suffer for an action usually not punishable. When they're just doing their job, these replaceable characters' entire lives will be ruined.</t>
  </si>
  <si>
    <t>The Square</t>
  </si>
  <si>
    <t>Often the central protagonist, and usually The Everyman or the Only Sane Man. Essentially the Straight Man; this doesn't mean necessarily that The Square gets no funny lines, but a large portion of the comedy from such a character comes from his/her reactions to the situation or other characters. In a Dom Com, this role will usually be reserved for the Closer to Earth mother figure.</t>
  </si>
  <si>
    <t>The Wisecracker</t>
  </si>
  <si>
    <t>The domain of the Deadpan Snarker or the Pungeon Master. This character just lives to make fun of others (not usually mean-spirited, like The Bully) or to find the humor in any given situation. Is usually something of a thorn in the sides of the others, particularly in more serious situations. Expect this character to have an especially conflict-laden relationship with The Bully, though the two can be (and often are) good friends underneath. If the protagonist isn't a Square, s/he is most likely a Wisecracker.</t>
  </si>
  <si>
    <t>This role is typically filled by The Ditz or the Cloudcuckoolander, but the character could also be generically zany or a Blithe Spirit rather than outright ditzy. Could also be a Pollyanna, with naivety serving as the defining trait; if so, expect this to be the youngest character (see also The Precocious) or a Naïve Newcomer. In Dom Coms this can be an air-headed child — typically a daughter — and a (sometimes) milder incarnation can take the form of a Bumbling Dad.</t>
  </si>
  <si>
    <t>Bumbling Dad</t>
  </si>
  <si>
    <t>Although he's clever at times, he's not usually allowed to be smart. He has no idea that Shortcuts Make Long Delays. He's lazy, gluttonous and has miscellaneous other glaring vices. His children may love him, but they often don't respect him. However, he is still a sympathetic character; the source of his charm is his complete love and loyalty to his family, even if the main way he shows it is by fixing problems he caused himself. His family is made up of at least one child nearing or in their teenage years, and a wife (usually much prettier than Dad) who spends her time Parenting the Husband. If he has one or more teenage daughters, at least one will be a Bratty Teenage Daughter or a Daddy's Girl; the dad will be an Overprotective Dad.</t>
  </si>
  <si>
    <t>The Stick</t>
  </si>
  <si>
    <t>Crank The Square up to eleven, and you have The Stick. This character is extremely uptight and stuffy, a stickler for the rules if you will, a stick in the mud as it were. Usually humorless, often humorously so. Not unlike The Square, the humor from The Stick generally results from his/her dismay or outright horror at the antics of the others, and s/he may frequently insist (usually to no avail) that everyone should adhere to his/her mile-high standards. Oftentimes The Stick can overlap with The Bully, or even The Dork. On those shows wherein The Stick co-exists with The Square, The Square is more likely to be the central character.</t>
  </si>
  <si>
    <t>The Sage</t>
  </si>
  <si>
    <t xml:space="preserve">A sci-fi/fantasy character who insists that events can be interpreted according to mundane explanations. They never waver from this view, even though crazy things happen demonstrating how illogical or otherwise bizarre the universe is, prompting lectures from The Protagonist to this effect — if they're not busy lecturing everyone else, that is. Once convinced that something is a Windmill, he or she will never step down from this belief no matter the evidence to the contrary, thus becoming a Windmill Crusader himself. He or she may have no tolerance for flights of fancy whatsoever. If the character is a parent and their child merrily announces that he or she spent the afternoon playing with fairies, they may immediately retort "fairy's don't exist". </t>
  </si>
  <si>
    <t>Flat-Earth Atheist</t>
  </si>
  <si>
    <t>Atheism in a clockwork universe ostensibly overseen by a completely non-interventionist divinity is one thing, but what about a world that's practically the playground of the mythic forces that created it? A self-styled hardline atheist that just happens to live in a high fantasy setting brimming with both huge pantheons of gods rampaging around the landscape constantly causing all sorts of things to happen, and the worshipers that pray to (and immediately hear back from) said pantheons of rampaging deities. Maybe they don't believe in the gods at all, and are totally nuts, maybe they're completely in denial about the nature or existence of gods, or maybe they're feigning disbelief in hopes of ending their worship.</t>
  </si>
  <si>
    <t>Mr Wait a Minute</t>
  </si>
  <si>
    <t>Occasionally The Hero will be mentored by someone who holds an important position in their community. It may be the group's leader, someone with a special job that only takes on one trainee in their lifetime, or perhaps an old hero who is retired and normally no longer trains anyone. Sometimes the mentor is chosen by someone else, but for the most part it is their own decision to take the character under their wing. Perhaps they see some sort of special ability in the hero. Perhaps, especially if the character is young, they want to be an influence in the pupil's life, trying to make them grow up in a certain way. Whatever the reason, it is almost always a big honor to be chosen by this person. Because of this, the choice may result in someone becoming jealous of the hero, possibly turning them into a rival. May have some overlap with The Obi-Wan. Mentor Occupational Hazard may also occur.</t>
  </si>
  <si>
    <t>Sexy Mentor</t>
  </si>
  <si>
    <t xml:space="preserve">The Sexy Mentor is when a main character has an intelligent, understanding and informative boss who's a bit older than they are and undeniably attractive. At some point, it's quite possible that they might become an Official Couple. Otherwise it's just wishful Shipping on the viewer's part. Usually there's at least some flirtation or UST. In any case, the viewers often end up whistling, "Man, I wish that were my boss!" Of course, in Real Life, this kind of behavior is ripe for sexual harassment claims. As a result, this trope contains most of the same Unfortunate Implications as Hot for Student, since the sexual harassment angle is rarely seriously explored, except as the pursuit of some devious villain. Usually the Sexy Mentor is a woman; this is probably a combination of two factors. Women have been given more major roles in fiction in recent years, but conversely, there's still an expectation that women on television are supposed to be at least basically attractive, so sex appeal ends up being the way to go. </t>
  </si>
  <si>
    <t>Sink-or-Swim Mentor</t>
  </si>
  <si>
    <t>Someone's put the hit out on you. But no matter, you're armed and dangerous yourself, and when the hitman catches up with you, you get the drop on him, and simply put two in his chest. Problem solved. And then he gets up, dusts himself off, mutters some kind of pithy one-liner, and comes after you again. You've just run into the Immortal Assassin. This character shows up frequently in works of fantasy and science fiction, as well as comic books. The professional killer who themselves cannot be killed. Either they are straight-out indestructible, or they possess a Healing Factor that lets them recover from any injury. Why they hire themselves out as hitmen vary from character to character. Depending on the universe, the Immortal Assassin may have been given their immortality through supernatural or technological means. Often, Immortal Assassins are much older than they appear, not able to die of natural causes, and as such can have a bad case of "immortal angst."</t>
  </si>
  <si>
    <t>Knowledge Broker</t>
  </si>
  <si>
    <t>This is the person who always seems to have the dirt on everybody. The person who runs an information-gathering system, with a network of informers. The Knowledge Broker has a web of contacts stretching into various organizations, industries, and government agencies, and always seems to know what's going on. Sometimes the Knowledge Broker seem nearly omniscient. He/she always seems to have just the right tidbit of information for whoever is willing to pay their price. For the most part, he remains impartial despite his vast influence, and most people know to stay on his good (or at least indifferent) side. This is a person who is not mysterious (Compare Mysterious Informant). Everybody knows that when you want information, you go talk to this person. Usually of dubious morality. Often your innocent hero has a buddy who grew up on the wrong side of the tracks, and knows that they ought to start by talking to "Big Eddie" or whoever, cause he always "knows anything that goes down."</t>
  </si>
  <si>
    <t>The Informant</t>
  </si>
  <si>
    <t>This is the character in Cop Shows, Detective Dramas, and Espionage Thrillers that everyone despises. Even the cops who make use of his services hate him. He is beneath the level of more dignified, "honest" crooks. He is a low level version of the Knowledge Broker; perhaps even the minion of one. But where a Knowledge Broker is high status and has an arbitrarily greater reputation, this character is just a stoolie. (This difference is sort of like the difference between a courtesan and a street-walker... they are both prostitutes, but one is considered "high class".) The Informant lives in a miserable fashion selling information. But he is needed, so he is tolerated. Sometimes a sort of patronizing affection is granted him. In such a case, he is likely to be a Lovable Coward as well as a Lovable Traitor. Probably there are those who will not find him lovable...</t>
  </si>
  <si>
    <t>Law Enforcement, Inc.</t>
  </si>
  <si>
    <t>A self-funded, self-supporting private agency which can act as a legal authority and law enforcement power, or as an official military outfit, even with minimal (if any) ties to actual government/military/police organizations. Agents can act as fully deputized and authorized agents of the law and/or government without bothering with official credentials, pesky background checks, and so forth. The strike force can consist of a One-Man Army or an entire Red Shirt Army. The agency might have its own rigorous training regimen or simply recruit former soldiers and policemen. There are no pesky "letter of the law" rules and procedures which apply to traditional agencies and seem designed to protect the guilty while punishing the innocent. The government might even sub-contract the agency to do all its dirty work.</t>
  </si>
  <si>
    <t>Lovable Rogue</t>
  </si>
  <si>
    <t>A jinx is a living Bad Luck Charm, someone who unintentionally causes calamity everywhere they go. They aren't malicious and they aren't trying to cause harm; they just happen to be very, very unlucky, and bad luck spreads. The difference between a jinx and someone who is Born Unlucky is the latter's bad luck falls only on himself. Normally, the jinx is perfectly lucky himself but causes horrible bad luck for others; sometimes, it's the case that he causes bad luck for others because he's so lucky himself, as a form of Equivalent Exchange. Because of this, a jinx is likely to become a social leper— people avoid him to avoid the bad luck. Jinxes: Even when they win, they lose.</t>
  </si>
  <si>
    <t>Doom Magnet</t>
  </si>
  <si>
    <t>A character followed by doom and despair. He himself won't feel the full sting of this cloud of doom. Instead, any character who he knows, is friends with, is related to, or even makes eye contact with, is inevitably doomed to some wretched fate, be it death, or something worse. A character like this is usually does one of two things: He either goes about his life, uncaring that this is happening, or he goes about life lamenting about how he can't stop causing suffering. Basically, a character who always indirectly has collateral damage all around them. Any Hitman with a Heart especially runs the risk of suffering this.</t>
  </si>
  <si>
    <t>Butt Monkey</t>
  </si>
  <si>
    <t>Always the butt of the demeaning joke or the "put them through hell" plotline. For whatever reason, the Butt Monkey seems to walk through life with a permanent "Kick Me" sign attached to their backs, invisible to them, but all too visible to the rest of the world. Nothing ever goes right for this character, and if something bad is going to happen to someone, chances are it's going to happen to them. Long story short, it sucks to be the Butt Monkey. Simply having a character go through hell once or twice (no matter how severely) is not enough to be the Butt Monkey. It must be a regular occurrence. Oh and it's not Karma. They don't deserve any bit of it...</t>
  </si>
  <si>
    <t>The Woobie</t>
  </si>
  <si>
    <t xml:space="preserve">   .b Describe the plot ingredients for the film?</t>
  </si>
  <si>
    <t>The opposite of a Genius Ditz, a character who seems competent at everything... except his actual job. A sort of adult Book Dumb, the main question on everybody's minds, in- or out-of-universe, is "How on earth did this guy get hired, especially given there are other jobs he'd be far more competent at!?" (Though sometimes his Blue Blood may give you a reason to suspect nepotism.) Different from Fake Ultimate Hero in that the latter at least puts on a ruse of being competent that could actually fool someone. When this character's actual job seems to be nonexistent, they're one of The Pirates Who Don't Do Anything. May be a result of The Peter Principle; he's been promoted from a position he mastered to one he has not.</t>
  </si>
  <si>
    <t>The Klutz</t>
  </si>
  <si>
    <t xml:space="preserve">This is a character that everyone knows and loves. So long as they aren't involved in their plans, anyway. The Klutz bumbles and fumbles at seemingly anything they do, but they are kept around for one reason or another. The unstated reason is that they make a great Plucky Comic Relief, and serve as a humanizing accessory to a hero if he is The Stoic. There are varying degrees of klutziness, of course. Some characters are fairly capable with a notable tendency to trip, drop things, forget important tasks, or just plain hurt themselves with their reckless use of explosives, while others can effectively be a force of raw chaos, inducing Deus ex Machina levels of disaster that can foil even the best-laid plan. </t>
  </si>
  <si>
    <t>Lethal Klutz</t>
  </si>
  <si>
    <t>Antagonists Team/Social Group/Other Opponents</t>
  </si>
  <si>
    <t>Specifically:</t>
  </si>
  <si>
    <t>A character who is mostly a blank state stand in for the audience, made to be empathetic to all. They won't be exceptional; in fact, they will be decidedly average. If you try to pin down the character traits of any one of them, you'll probably come up blank. They are usually popular by association, in that they tend to interact and be friends with a large group of more interesting supporting characters. The Everyman has no distinct personality, except what is defined by others' interactions with them. One gets the distinct feeling that if people weren't trying to kill them / wacky circumstances didn't happen to them / the fate of the world didn't fall into their laps / their wacky neighbors weren't around, This guy would be the most boring person in the world..</t>
  </si>
  <si>
    <t>The Generic Guy</t>
  </si>
  <si>
    <t>The member of an ensemble cast with no distinctive physical or personality traits. They may be smart, but not as smart as The Smart Guy. They may be strong, but not as strong as The Big Guy. In short, there is pretty much nothing remarkable or distinctive about them. They would be The Everyman or Standardized Leader ... if they were the main character. However, they are not the main character. Someone else is The Hero and The Generic Guy is stuck in a secondary role. Thus, the generic guy will typically get very little to do or eventually be written out of the series.</t>
  </si>
  <si>
    <t>Innocent Bystander</t>
  </si>
  <si>
    <t>In many classic tales, there exists the iconic imagery of a beautiful young Maiden accompanied by an older Maid. It's an old archetype because in those days a woman going anywhere on her own was going to either a) have sex or b) be raped. The presence of a chaperone was intended to discourage the former and prevent the latter. In this context, "Maid" doesn't mean "servant". It refers to more archaic connotations where it just implied an older woman. Hence the terms Old Maid and Fair Maiden. Still The Maid may well be in the service of The Maiden, possibly as a Lady-in-Waiting. The Maiden is more central to the story than The Maid. She may be The Ingenue, a Princess Classic, or a stubborn Plucky Girl. Basically a Female Hero appropriate for the time and place and audience. As such, expect her to be in a romantic plot. The Maid will be the Maiden's confidante, sometimes a caretaker, older relative or just a good friend. If it is indeed a romance, The Maid will be the matchmaker, occasionally playing Secret Keeper.</t>
  </si>
  <si>
    <t>Magical Guardian</t>
  </si>
  <si>
    <t>This is a magical being who's in charge of a group of children, whether as a nanny, teacher, or some other form of custodian. Has some overlap with the Magical Nanny, but while a Magical Nanny is focused on improving family dynamics and behavior and may or may not be really magic, a Magical Guardian is really magic and may or may not do anything about behavior and family. They may instead use their powers for the more broad purpose of education, or even just for the pure sake of adventure. Having this character around allows children to get up to all kinds of impossible and wacky hijinks without audiences wondering where the parents are. Such a character may be Inexplicably Awesome.</t>
  </si>
  <si>
    <t>Magical Nanny,  free spirited</t>
  </si>
  <si>
    <t>A Magical Nanny is a woman who is hired to look after children, but ends up having a profound effect on the whole family. She may have genuine magical powers or she may just have a magical effect on the household. Even children who have scared off a number of previous nannies can be tamed by a Magical Nanny. Magical Nannies come in two flavors: A free spirited nanny will often be seen in households with strict parents, who are often cold and neglectful toward the children. She will encourage them to be themselves and talk about The Power of Love. Eventually this message will spread to the parents, drawing the family together. This type of Magical Nanny is often musically talented. While Magical Nannies are often threatened with the sack, they are not easy to get rid of. When their employment ends, it will be on their own terms.</t>
  </si>
  <si>
    <t>Magical Nanny, sensible</t>
  </si>
  <si>
    <t xml:space="preserve">The good news? There's no Training from Hell with this guy. The bad news? That's because there's no training at all with this guy, at least, not before you've already survived a pretty critical situation. The Sink-or-Swim Mentor is a bit of a Social Darwinist: the strong survive, so it's best to cull the weak as quickly as possible. So instead of training a student for any length of time, this mentor throws them in at the deep end, where his own life - or that of others - depends on his success. Well, maybe that's a bit extreme. This character can exist in any type of setting, and it's unlikely that an accountant or receptionist would have lives depending on them. They might walk in the door only to be thrown an important project though, and be warned that a major client is relying on its completion. This mentor is definitely at his most dramatic when lives are on the line though. He hands the hero the tools of the trade, be it a sword, a scalpel or a gun, and tells him to get on with it. </t>
  </si>
  <si>
    <t>Spirit Advisor</t>
  </si>
  <si>
    <t>A character who can only be perceived by one or a small number of other characters. This character's purpose is most often to provide advice, act as a moral compass, or substitute for Mr. Exposition. If there are two with opposing viewpoints, then you're dealing with Good Angel, Bad Angel instead. Ironically, the Spirit Advisor is rarely The Ghost (even if he is a genuine ghost). If someone who can't see the Spirit Advisor learns about her existence, they will inevitably try to talk to her, leading the character who can truly see her shaking his head and saying, "She's over there." A rough sci-fi equivalent is the Virtual Ghost, though it is usually visible to anyone.</t>
  </si>
  <si>
    <t>The Sponsor</t>
  </si>
  <si>
    <t>If only there was someone you could call for advice. A veteran who is experienced with the pitfalls recovering addicts often face. Someone who could help you stay strong when your willpower is at its lowest... This is where The Sponsor comes in. The Sponsor is a specific type of mentor who specializes in helping a character, usually the protagonist, deal with the trials and tribulations of recovering from an addiction. A former addict himself, The Sponsor is in a perfect position to give others the benefit of his experience and help keep them on the straight and narrow. The shared struggle between sponsor and sponsee can give the former shades of Older and Wiser. A particularly attentive sponsor will often help a character with issues that on the surface seem unrelated to her addiction... after all, it is often the stresses of life that led the character to addiction in the first place. It is not uncommon to see The Sponsor helping out with repair work, searching for information that will bring down the Big Bad.</t>
  </si>
  <si>
    <t>Stealth Mentor</t>
  </si>
  <si>
    <t>A maid (French Maid Outfit often included) who knows kung fu. Many ninja maids intentionally cater to the contrast between the image of a helpless, gentle, obedient Meido and an Action Girl in a frilly uniform jumping off the mansion roof and landing her Mary Jane heels squarely in someone's face. May or may not develop a Bodyguard Crush on her master, be they male or female. If said master is very young or sickly, she might tend to be their Mama Bear as well.</t>
  </si>
  <si>
    <t>Only in It for the Money</t>
  </si>
  <si>
    <t xml:space="preserve">7.  What is the story's main conflict? </t>
  </si>
  <si>
    <t>Defrosting Ice Queen</t>
  </si>
  <si>
    <t xml:space="preserve">She is the Ice Queen (and sometimes An Ice Person): cool, reserved, and giving nothing away. She may want love as ardently as anyone, but she masks her soft heart behind a wall of ice. It is up to her Love Interest to soften her cold demeanor and win her love. (Substitute "Ice King" if more applicable.) "Cold demeanor" can mean anything from Rich Bitch, to haughty and proud, to Emotionless Girl, to being a Jerkass. Occasionally, she has — legitimately or not — misunderstood her Love Interest . Furthermore, she will work with them and be professional enough for the task, if through some gritted teeth. Over the story, the Love Interest successfully melts the Ice Queen's cold heart, giving her Character Development into a nicer character. </t>
  </si>
  <si>
    <t>Sad Clown</t>
  </si>
  <si>
    <t>Skeptics are not necessarily bad. They can serve quite positively as the force that tries to stop other characters from getting carried away with a bad idea. Their skepticism can help others see through lies, find the flaws in their plans, and figure out what they really believe in. Thats what this guy does. Mr Wait a Minute plays the devils advocate. This is not to work out a justification for their counter point, but to genuinely counter any hot headed and head strong rushes into the unknown. They won't apply logic like the Spock, they are more motivated by a lack of keeness to deal with uncertainty.</t>
  </si>
  <si>
    <t>Devil's Advocate</t>
  </si>
  <si>
    <t>The Devil's Advocate is a person who attempts to provide justification for something that opposes their personal viewpoint in a particular instance. The Devil's Advocate may have been appointed to provide this viewpoint, or may be stalling for time, but in the truest sense of the trope is attempting to leave the argument having settled on the best possible result, even if that result is different from their preferred result. A person enacting this trope may be seen as either fair or argumentative, depending not only on how suddenly and fervently they change their position, but also on how often they take the opposing side, and more importantly, whether they bother announcing beforehand that they're attempting this.</t>
  </si>
  <si>
    <t>The Gadfly</t>
  </si>
  <si>
    <t>The gadfly is a character who often says things they don't necessarily believe in order to get a reaction. Maybe they have a hard time really expressing themselves. Or it could be they just like to watch others get annoyed, confused or angry. Usually they're not really bad people. They can be quite amusing as long as they're not going after you. Which they probably won't, because the target is usually limited to characters the gadfly knows well or react strongly. Compare The Tease for overtly sexual examples. Compare and contrast with Troll, who does this out of malice instead of amusement.</t>
  </si>
  <si>
    <t>The Drag-Along</t>
  </si>
  <si>
    <t xml:space="preserve">Most of the hero team is eager and ready to go on another adventure, face peril, and explore new regions. Not this guy. This guy would rather stay home, where it's safe. Maybe he doesn't really think the trip is worth it, maybe he doesn't care, or maybe he just has an aversion to painful, dangerous situations. Yet the team wants him to come, so, kicking and screaming if necessary, he comes along anyway. None too happy about constantly being dragged along on adventures, you can usually find this one complaining and making sarcastic remarks, but, when push comes to shove, you can bet that he'll show his heroic traits in the clutch. A variation on The Complainer Is Always Wrong and I Do Not Like Green Eggs and Ham. </t>
  </si>
  <si>
    <t>I Do Not Like Green Eggs and Ham</t>
  </si>
  <si>
    <t>Maybe it's just a big blockbuster movie. Whatever it is, the characters are all going to rush out to see it, perhaps on opening day. However, there's always one character who thinks, no, knows that they are just going to absolutely hate it. Nevertheless, they're dragged to the event anyway and lo and behold, they actually like it! In fact, most of the time, they'll become the biggest fan of whatever it is that they didn't want to see. Bonus points if the other characters, the ones so enthusiastic to see it in the first place, end up hating it. It doesn't necessarily have to be a movie or a play; it can be anything. It can even be a food, such as, well...green eggs and ham.</t>
  </si>
  <si>
    <t>The Complainer Is Always Wrong</t>
  </si>
  <si>
    <t xml:space="preserve">These characters (often female) are coping with a Cynicism Catalyst, a Despair Event Horizon, or a Dark and Troubled Past by becoming as cynical, stoic, and/or badass as possible. Her experience and emotional detachment almost always give the impression of competence, though she doesn't always live up to her own hype. Varying between Cool Big Sis, Emotionless Girl, Little Miss Snarker, and Snark Knight, she marks herself as more experienced and worldly than the other characters, even if the Competence Zone means she herself is barely out of her teens. Can sometimes be mentor for less experienced &amp; more idealistic characters, all the while loudly expressing her irritation with said arrangement, so no one sees she's softening. </t>
  </si>
  <si>
    <t>A Catgirl is a character that looks mostly like a human but she has some parts like a cat, usually the ears, tail, eyes, and sometimes claws or even a natural Fur Bikini. A Catgirl is not furry, and should still have human skin, human hair, a human face, a completely human nose, and a human skull and torso structure. The Catgirl is stereotypically female, though examples of Catboy can also be found. She often has personality traits that conform to feline Animal Stereotypes. Some catgirls are biologically Catgirl, either because of ancestry or by Magic. Other Catgirls merely wear cat-themed costumes, sometimes as part of feline themed Animal Motifs.</t>
  </si>
  <si>
    <t>Often found among troops and superhero teams, the Sad Clown is the wisecracking funnyman who copes with his hopeless position with humor—usually of the groan-inducing kind. He is totally insecure at heart and keeps on running his mouth to fool himself into thinking he's confident or to get people to like him. This character tends to make Dude, Not Funny! jokes at inappropriate times to cope. Often put in more serious series to add some comic relief, while at the same time secretly revealing to the audience that the character is a simmering pot of hidden insecurities and angst, just like everyone else in the cast.</t>
  </si>
  <si>
    <t>[insert]</t>
  </si>
  <si>
    <t xml:space="preserve">Some heroes do what they do for honor, some for glory, some For Great Justice. Others are only looking for the cash. This attitude is held by people who are honestly greedy, just need a living, or don't want to act like they care. Characters fitting this attitude are often Hired Guns and the Bounty Hunter. In fact, the Evil Overlord List states that bounty hunters should only be hired for money; those that love the thrill of the chase are too likely to give the prey a chance to get away. Of course even this can backfire if The Hero is Genre Savvy and has access to the funds to pay said Hired Guns more to turn on the villain. This is a sub-trope of Not in This for Your Revolution. Money, Dear Boy is when it happens in Real Life. Villains who say this are likely to be Punch Clock Villains who work for the bad guys because Evil Pays Better, and might show that Even Evil Has Standards. On the other hand it might show they're a Greedy creep who doesn't care about anyone. </t>
  </si>
  <si>
    <t>A privateer was a private person or private warship authorized by a nation's government by letters of marque to attack foreign shipping. Privateers were only entitled by their state to attack and rob enemy vessels during wartime and only ships of the country named in the letter of marque. Privateers were part of naval warfare of some nations from the 16th to the 19th centuries. The crew of a privateer, if captured, might be treated as legitimate prisoners of war by the enemy nation, but they also ran the risk of being treated as common pirates. The costs of commissioning privateers was borne by investors hoping to gain a significant return from prize money earned from enemy merchants. Often used to allow the pirate atmosphere without some of the… less civilized parts. Turning into a real pirate was a recurring problem with privateers. Of course, one nation's "privateer" is often another nation's "pirate". Sometimes the same nation would even issue letters of marque when fighting a powerful navy they couldn't match in conventional warfare, then turn right around and denounce it as an illegitimate tactic when they were up against less powerful nations.</t>
  </si>
  <si>
    <t>Private Military Contractors</t>
  </si>
  <si>
    <t xml:space="preserve">Private Military Contractors (PMC) are merc's, soldiers and other combatants employed by a private company or other organization and fighting on behalf of clients. While such soldiers of fortune are regarded with wariness in most settings, they're generally considered distinct from criminal enforcers, hit men, etc... In real life, they are usually ex-soldiers with decent to slightly-above-average equipment from the USA. Of course, there are plenty of less professional and less affluent outfits, some of which will hire just about anyone who'll take them up on their offer. In fiction, though, they tend to get all the latest and most expensive vehicles and support equipment as well, and are often recruited and trained by the company itself. Fictional mercenary groups often hire unique individuals or groups of various special types of fighters: ninja, ronin samurai, dishonored knights, mages, shapeshifters, and left-over warriors of defeated organizations, nations, or races that need to make ends meet. Some PMCs are just a Ragtag Bunch of Misfits. </t>
  </si>
  <si>
    <t>Professional Killer</t>
  </si>
  <si>
    <t xml:space="preserve">For most characters, killing people is not something they do on a regular basis. For an Affably Evil Big Bad who believes Utopia Justifies the Means or an Action Hero on a Roaring Rampage of Revenge, killing a few mooks or Red Shirts is all in a day's work. Cops and spies might need to pull the trigger occasionally, but this aspect is not the prime focus of their work. But for a Professional Killer, it is the work. Whether you call him an assassin, a hitman, or a hired gun, it means the same. Killing is his job. While soldiers, mercenaries, Private Military Contractors, snipers, or professional terrorists typically have to kill someone to accomplish their mission, that mission typically involves something other than just killing - protecting a VIP, destroying or capturing an objective, spreading fear amongst the local population, etc. A Professional Killer's job typically is to kill one specific person, and nothing else. A wide range of colorful characters can become drawn to the trade of killing for cash. Some might be Wicked Cultured and tend to wear nice suits. Others might be psychotic killers who are more drawn to the carnage and combat than the money. Some might be Punch Clock Villains who pull shifts at Murder, Inc. or belong to a Weird Trade Union to pay the bills. They might be a Consummate Professional or a snarky jerk.  A Hitman with a Heart might follow a code of honor, such as not harming women, children or innocents. Sometimes, they might be raised by birth just for killing, or rarely, one mark in their entire life. </t>
  </si>
  <si>
    <t>We Help the Helpless</t>
  </si>
  <si>
    <t>In a team character dynamic, this person is the Face of the team and they are the one you want doing the talking. They are charming, socially savvy, and otherwise know how to get things done with words. At worst they will be the least dysfunctional team member. This is the super trope for the characters that could fit in that role. They could be The Heart of the group and thus its moral compass. They could be The Mentor if they're more into guiding and teaching. They could be the Tagalong Kid if younger and perhaps less mature but possessing certain insight. They could be The Chick because everyone knows Women Are Wiser, and her girly clothing will contrast with the men. Together with The Big Guy and The Sneaky Guy, they round off the Combat, Diplomacy, Stealth trio. In a Talker and Doer duo, they constitute the former half. In a action oriented series, their role could be Mission Control so they can do their social thing without being on the front lines. Their special abilities include Talking Your Way Out, Talking the Monster to Death.</t>
  </si>
  <si>
    <t>The Judge</t>
  </si>
  <si>
    <t>Sooner or later, everyone winds up in front of The Judge. If the part of a judge is a small role, it is generally filled by stern black women (with hair pulled tightly back) or gruff older white men. Sometimes these archetypes mix, leading to the stern, slightly below middle age black male or white female judge. If there's a tribunal or other situation with more than one judge, both the stern black woman and the gruff older white man will usually appear, though a Bald Black Leader Guy is a distinct possibility. For example, Charlton Heston played the gruff older white man in one of the last episodes of the The Outer Limits (1995), and there was also a stern black woman present. It's been said that the above-average presence of black judges in popular media, particular American television is a sort of Political Correctness Gone Mad designed to show African-Americans in positions of authority. This is often a convenient Writer Cop Out in shows that otherwise feature very few black characters of any importance.</t>
  </si>
  <si>
    <t>Lover and Beloved</t>
  </si>
  <si>
    <t xml:space="preserve">Very common that when women are the main characters, they will have a boyfriend that is depicted as a complete Badass or a Badass Normal. They singlehandedly fight the Monster of the Week and even rescue their action/magical girl friends when they are still learning how to use their powers/skills. They are more than capable of facing the Big Bad and his/her goons without powers. In short, they are completely badass... Except whenever their action/magical girl friends are around. Then they somehow become very ineffective fighting against the Monster of the Week andcompletely useless against the Big Bad. Sometimes, even get demoted to Distressed Dude. Many times, they aren't allowed to win a fight unless their girlfriends are incapacitated. </t>
  </si>
</sst>
</file>

<file path=xl/styles.xml><?xml version="1.0" encoding="utf-8"?>
<styleSheet xmlns="http://schemas.openxmlformats.org/spreadsheetml/2006/main">
  <numFmts count="1">
    <numFmt numFmtId="43" formatCode="_-* #,##0.00_-;\-* #,##0.00_-;_-* &quot;-&quot;??_-;_-@_-"/>
  </numFmts>
  <fonts count="59">
    <font>
      <sz val="12"/>
      <color theme="1"/>
      <name val="Calibri"/>
      <family val="2"/>
      <scheme val="minor"/>
    </font>
    <font>
      <sz val="8"/>
      <name val="Calibri"/>
      <family val="2"/>
    </font>
    <font>
      <b/>
      <sz val="12"/>
      <color indexed="8"/>
      <name val="Times New Roman"/>
    </font>
    <font>
      <sz val="12"/>
      <color indexed="8"/>
      <name val="Times New Roman"/>
    </font>
    <font>
      <sz val="12"/>
      <color indexed="8"/>
      <name val="Times New Roman"/>
      <family val="1"/>
    </font>
    <font>
      <sz val="22"/>
      <color indexed="8"/>
      <name val="Times New Roman"/>
      <family val="1"/>
    </font>
    <font>
      <sz val="10"/>
      <color indexed="8"/>
      <name val="Times New Roman"/>
      <family val="1"/>
    </font>
    <font>
      <b/>
      <sz val="12"/>
      <color indexed="8"/>
      <name val="Times New Roman"/>
      <family val="1"/>
    </font>
    <font>
      <u/>
      <sz val="13.2"/>
      <color indexed="12"/>
      <name val="Calibri"/>
      <family val="2"/>
    </font>
    <font>
      <sz val="18"/>
      <color indexed="8"/>
      <name val="Times New Roman"/>
      <family val="1"/>
    </font>
    <font>
      <b/>
      <sz val="10"/>
      <color indexed="8"/>
      <name val="Times New Roman"/>
      <family val="1"/>
    </font>
    <font>
      <sz val="9"/>
      <color indexed="8"/>
      <name val="Times"/>
    </font>
    <font>
      <sz val="8"/>
      <color indexed="8"/>
      <name val="Calibri"/>
      <family val="2"/>
    </font>
    <font>
      <b/>
      <sz val="12"/>
      <color indexed="8"/>
      <name val="Times"/>
    </font>
    <font>
      <sz val="8"/>
      <color indexed="8"/>
      <name val="Times New Roman"/>
      <family val="1"/>
    </font>
    <font>
      <sz val="9"/>
      <color indexed="8"/>
      <name val="Times New Roman"/>
      <family val="1"/>
    </font>
    <font>
      <sz val="10"/>
      <color indexed="8"/>
      <name val="Verdana"/>
      <family val="2"/>
    </font>
    <font>
      <u/>
      <sz val="10"/>
      <color indexed="8"/>
      <name val="Verdana"/>
      <family val="2"/>
    </font>
    <font>
      <sz val="10"/>
      <name val="Arial"/>
    </font>
    <font>
      <sz val="12"/>
      <color indexed="8"/>
      <name val="Times"/>
    </font>
    <font>
      <sz val="14"/>
      <color indexed="63"/>
      <name val="Arial"/>
      <family val="2"/>
    </font>
    <font>
      <sz val="10"/>
      <color indexed="55"/>
      <name val="Arial"/>
      <family val="2"/>
    </font>
    <font>
      <sz val="10"/>
      <color indexed="63"/>
      <name val="Arial"/>
      <family val="2"/>
    </font>
    <font>
      <b/>
      <sz val="12"/>
      <color indexed="8"/>
      <name val="Calibri"/>
      <family val="2"/>
    </font>
    <font>
      <sz val="11"/>
      <color indexed="8"/>
      <name val="Times New Roman"/>
      <family val="1"/>
    </font>
    <font>
      <i/>
      <sz val="12"/>
      <color indexed="8"/>
      <name val="Times New Roman"/>
      <family val="1"/>
    </font>
    <font>
      <b/>
      <sz val="10"/>
      <name val="Arial"/>
      <family val="2"/>
    </font>
    <font>
      <sz val="8"/>
      <color indexed="63"/>
      <name val="Arial"/>
      <family val="2"/>
    </font>
    <font>
      <sz val="12"/>
      <color indexed="8"/>
      <name val="Calibri"/>
      <family val="2"/>
    </font>
    <font>
      <sz val="8"/>
      <color indexed="30"/>
      <name val="Arial"/>
      <family val="2"/>
    </font>
    <font>
      <i/>
      <sz val="8"/>
      <color indexed="8"/>
      <name val="Calibri"/>
      <family val="2"/>
    </font>
    <font>
      <b/>
      <sz val="8"/>
      <color indexed="8"/>
      <name val="Calibri"/>
      <family val="2"/>
    </font>
    <font>
      <sz val="10"/>
      <color indexed="8"/>
      <name val="Courier New"/>
    </font>
    <font>
      <sz val="28.8"/>
      <color indexed="63"/>
      <name val="Times New Roman"/>
      <family val="1"/>
    </font>
    <font>
      <sz val="12"/>
      <color indexed="63"/>
      <name val="Arial"/>
      <family val="2"/>
    </font>
    <font>
      <sz val="12"/>
      <color indexed="30"/>
      <name val="Arial"/>
      <family val="2"/>
    </font>
    <font>
      <i/>
      <sz val="12"/>
      <color indexed="63"/>
      <name val="Arial"/>
      <family val="2"/>
    </font>
    <font>
      <sz val="9"/>
      <color indexed="63"/>
      <name val="Verdana"/>
      <family val="2"/>
    </font>
    <font>
      <b/>
      <sz val="9"/>
      <color indexed="63"/>
      <name val="Verdana"/>
      <family val="2"/>
    </font>
    <font>
      <i/>
      <sz val="12"/>
      <color indexed="63"/>
      <name val="Arial"/>
      <family val="2"/>
    </font>
    <font>
      <sz val="12"/>
      <color indexed="63"/>
      <name val="Arial"/>
      <family val="2"/>
    </font>
    <font>
      <sz val="9"/>
      <color indexed="8"/>
      <name val="Tahoma"/>
      <family val="2"/>
    </font>
    <font>
      <sz val="8"/>
      <color indexed="8"/>
      <name val="Verdana"/>
      <family val="2"/>
    </font>
    <font>
      <b/>
      <sz val="8"/>
      <color indexed="8"/>
      <name val="Verdana"/>
      <family val="2"/>
    </font>
    <font>
      <b/>
      <sz val="10"/>
      <color indexed="8"/>
      <name val="Calibri"/>
      <family val="2"/>
    </font>
    <font>
      <i/>
      <sz val="8"/>
      <color indexed="63"/>
      <name val="Arial"/>
      <family val="2"/>
    </font>
    <font>
      <sz val="11"/>
      <color indexed="63"/>
      <name val="Times New Roman"/>
      <family val="1"/>
    </font>
    <font>
      <sz val="10"/>
      <color indexed="63"/>
      <name val="Times New Roman"/>
      <family val="1"/>
    </font>
    <font>
      <b/>
      <sz val="11"/>
      <color indexed="8"/>
      <name val="Times New Roman"/>
      <family val="1"/>
    </font>
    <font>
      <sz val="12"/>
      <color indexed="8"/>
      <name val="Calibri"/>
      <family val="2"/>
    </font>
    <font>
      <i/>
      <sz val="10"/>
      <color indexed="8"/>
      <name val="Times New Roman"/>
      <family val="1"/>
    </font>
    <font>
      <sz val="11"/>
      <color indexed="63"/>
      <name val="Arial"/>
      <family val="2"/>
    </font>
    <font>
      <sz val="13"/>
      <color indexed="8"/>
      <name val="Arial"/>
      <family val="2"/>
    </font>
    <font>
      <sz val="9"/>
      <color indexed="81"/>
      <name val="Tahoma"/>
      <charset val="1"/>
    </font>
    <font>
      <b/>
      <sz val="9"/>
      <color indexed="81"/>
      <name val="Tahoma"/>
      <charset val="1"/>
    </font>
    <font>
      <b/>
      <sz val="12"/>
      <name val="Times New Roman"/>
      <family val="1"/>
    </font>
    <font>
      <b/>
      <sz val="10"/>
      <name val="Times New Roman"/>
      <family val="1"/>
    </font>
    <font>
      <sz val="10"/>
      <color indexed="8"/>
      <name val="Calibri"/>
      <family val="2"/>
    </font>
    <font>
      <b/>
      <sz val="8"/>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22"/>
      </left>
      <right style="medium">
        <color indexed="22"/>
      </right>
      <top style="medium">
        <color indexed="22"/>
      </top>
      <bottom style="medium">
        <color indexed="2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49" fillId="0" borderId="0" applyFont="0" applyFill="0" applyBorder="0" applyAlignment="0" applyProtection="0"/>
    <xf numFmtId="0" fontId="8" fillId="0" borderId="0" applyNumberFormat="0" applyFill="0" applyBorder="0" applyAlignment="0" applyProtection="0">
      <alignment vertical="top"/>
      <protection locked="0"/>
    </xf>
  </cellStyleXfs>
  <cellXfs count="351">
    <xf numFmtId="0" fontId="0" fillId="0" borderId="0" xfId="0"/>
    <xf numFmtId="0" fontId="3" fillId="0" borderId="0" xfId="0" applyFont="1" applyAlignment="1">
      <alignment horizontal="center" vertical="center"/>
    </xf>
    <xf numFmtId="0" fontId="2" fillId="0" borderId="0" xfId="0" applyFont="1" applyAlignment="1">
      <alignment horizontal="center" vertical="center"/>
    </xf>
    <xf numFmtId="3" fontId="7" fillId="2" borderId="1" xfId="0" applyNumberFormat="1"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1" fontId="4" fillId="3" borderId="1" xfId="0" applyNumberFormat="1" applyFont="1" applyFill="1" applyBorder="1" applyAlignment="1">
      <alignment horizontal="center" vertical="center"/>
    </xf>
    <xf numFmtId="0" fontId="4" fillId="3" borderId="0" xfId="0" applyFont="1" applyFill="1" applyAlignment="1">
      <alignment horizontal="center" vertical="center"/>
    </xf>
    <xf numFmtId="3" fontId="4" fillId="3" borderId="1" xfId="0" applyNumberFormat="1" applyFont="1" applyFill="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xf numFmtId="0" fontId="13" fillId="2" borderId="1" xfId="0" applyFont="1" applyFill="1" applyBorder="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18" fillId="0" borderId="0" xfId="0" applyFont="1"/>
    <xf numFmtId="0" fontId="3" fillId="0" borderId="1" xfId="0" applyFont="1" applyBorder="1" applyAlignment="1">
      <alignment horizontal="left" vertical="center"/>
    </xf>
    <xf numFmtId="0" fontId="20" fillId="0" borderId="0" xfId="0" applyFont="1" applyAlignment="1"/>
    <xf numFmtId="0" fontId="21" fillId="0" borderId="0" xfId="0" applyFont="1" applyAlignment="1"/>
    <xf numFmtId="0" fontId="22" fillId="0" borderId="0" xfId="0" applyFont="1" applyAlignment="1"/>
    <xf numFmtId="0" fontId="0" fillId="0" borderId="0" xfId="0" applyAlignment="1"/>
    <xf numFmtId="0" fontId="23" fillId="0" borderId="0" xfId="0" applyFont="1"/>
    <xf numFmtId="3" fontId="13" fillId="2" borderId="1" xfId="0" applyNumberFormat="1" applyFont="1" applyFill="1" applyBorder="1" applyAlignment="1">
      <alignment horizontal="center" vertical="center" wrapText="1"/>
    </xf>
    <xf numFmtId="0" fontId="24" fillId="2" borderId="0" xfId="0" applyFont="1" applyFill="1" applyBorder="1"/>
    <xf numFmtId="0" fontId="4" fillId="0" borderId="2" xfId="0" applyFont="1" applyBorder="1"/>
    <xf numFmtId="0" fontId="4" fillId="0" borderId="0" xfId="0" applyFont="1" applyBorder="1"/>
    <xf numFmtId="0" fontId="4" fillId="0" borderId="3" xfId="0" applyFont="1" applyBorder="1"/>
    <xf numFmtId="0" fontId="4" fillId="2" borderId="0" xfId="0" applyFont="1" applyFill="1" applyBorder="1"/>
    <xf numFmtId="0" fontId="4" fillId="2" borderId="3" xfId="0" applyFont="1" applyFill="1" applyBorder="1"/>
    <xf numFmtId="0" fontId="4" fillId="0" borderId="4" xfId="0" applyFont="1" applyBorder="1"/>
    <xf numFmtId="0" fontId="4" fillId="0" borderId="5" xfId="0" applyFont="1" applyBorder="1"/>
    <xf numFmtId="0" fontId="4" fillId="0" borderId="6" xfId="0" applyFont="1" applyBorder="1"/>
    <xf numFmtId="0" fontId="4" fillId="0" borderId="0" xfId="0" applyFont="1"/>
    <xf numFmtId="0" fontId="6" fillId="0" borderId="0" xfId="0" applyFont="1" applyAlignment="1">
      <alignment horizontal="left" vertical="top" wrapText="1"/>
    </xf>
    <xf numFmtId="0" fontId="14" fillId="0" borderId="0" xfId="0" applyFont="1"/>
    <xf numFmtId="0" fontId="26" fillId="0" borderId="0" xfId="0" applyFont="1"/>
    <xf numFmtId="0" fontId="23" fillId="0" borderId="0" xfId="0" applyFont="1" applyAlignment="1"/>
    <xf numFmtId="0" fontId="27" fillId="0" borderId="0" xfId="0" applyFont="1"/>
    <xf numFmtId="0" fontId="12" fillId="0" borderId="0" xfId="0" applyFont="1" applyAlignment="1"/>
    <xf numFmtId="0" fontId="28" fillId="0" borderId="0" xfId="0" applyFont="1" applyAlignment="1"/>
    <xf numFmtId="0" fontId="28" fillId="0" borderId="0" xfId="0" applyFont="1"/>
    <xf numFmtId="0" fontId="31" fillId="0" borderId="0" xfId="0" applyFont="1" applyAlignment="1"/>
    <xf numFmtId="0" fontId="32" fillId="0" borderId="0" xfId="0" applyFont="1"/>
    <xf numFmtId="0" fontId="4" fillId="4" borderId="0" xfId="0" applyFont="1" applyFill="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center" wrapText="1"/>
    </xf>
    <xf numFmtId="0" fontId="4" fillId="0" borderId="0" xfId="0" applyFont="1" applyAlignment="1">
      <alignment horizontal="left" indent="2"/>
    </xf>
    <xf numFmtId="0" fontId="4" fillId="2" borderId="7" xfId="0" applyFont="1" applyFill="1" applyBorder="1" applyAlignment="1">
      <alignment horizontal="left" indent="2"/>
    </xf>
    <xf numFmtId="0" fontId="4" fillId="2" borderId="8" xfId="0" applyFont="1" applyFill="1" applyBorder="1" applyAlignment="1">
      <alignment horizontal="left" indent="2"/>
    </xf>
    <xf numFmtId="0" fontId="4" fillId="2" borderId="9" xfId="0" applyFont="1" applyFill="1" applyBorder="1" applyAlignment="1">
      <alignment horizontal="left" indent="2"/>
    </xf>
    <xf numFmtId="0" fontId="4" fillId="2" borderId="8" xfId="0" applyFont="1" applyFill="1" applyBorder="1"/>
    <xf numFmtId="0" fontId="4" fillId="2" borderId="9" xfId="0" applyFont="1" applyFill="1" applyBorder="1"/>
    <xf numFmtId="0" fontId="33" fillId="0" borderId="0" xfId="0" applyFont="1" applyAlignment="1">
      <alignment wrapText="1"/>
    </xf>
    <xf numFmtId="0" fontId="34" fillId="0" borderId="0" xfId="0" applyFont="1"/>
    <xf numFmtId="0" fontId="8" fillId="0" borderId="0" xfId="2" applyAlignment="1" applyProtection="1"/>
    <xf numFmtId="0" fontId="38" fillId="0" borderId="0" xfId="0" applyFont="1" applyAlignment="1"/>
    <xf numFmtId="0" fontId="37" fillId="0" borderId="0" xfId="0" applyFont="1" applyAlignment="1"/>
    <xf numFmtId="0" fontId="7" fillId="4" borderId="10" xfId="0" applyFont="1" applyFill="1" applyBorder="1" applyAlignment="1"/>
    <xf numFmtId="0" fontId="7" fillId="4" borderId="11" xfId="0" applyFont="1" applyFill="1" applyBorder="1" applyAlignment="1"/>
    <xf numFmtId="0" fontId="39" fillId="3" borderId="12" xfId="0" applyFont="1" applyFill="1" applyBorder="1" applyAlignment="1">
      <alignment horizontal="center" vertical="top" wrapText="1"/>
    </xf>
    <xf numFmtId="0" fontId="36" fillId="3" borderId="12" xfId="0" applyFont="1" applyFill="1" applyBorder="1" applyAlignment="1">
      <alignment horizontal="center" vertical="top" wrapText="1"/>
    </xf>
    <xf numFmtId="0" fontId="40" fillId="3" borderId="12" xfId="0" applyFont="1" applyFill="1" applyBorder="1" applyAlignment="1">
      <alignment horizontal="center" vertical="top" wrapText="1"/>
    </xf>
    <xf numFmtId="0" fontId="8" fillId="3" borderId="12" xfId="2" applyFill="1" applyBorder="1" applyAlignment="1" applyProtection="1">
      <alignment horizontal="center" vertical="top" wrapText="1"/>
    </xf>
    <xf numFmtId="0" fontId="35" fillId="3" borderId="12" xfId="0" applyFont="1" applyFill="1" applyBorder="1" applyAlignment="1">
      <alignment horizontal="center" vertical="top" wrapText="1"/>
    </xf>
    <xf numFmtId="0" fontId="34" fillId="3" borderId="12" xfId="0" applyFont="1" applyFill="1" applyBorder="1" applyAlignment="1">
      <alignment horizontal="center" vertical="top" wrapText="1"/>
    </xf>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left"/>
    </xf>
    <xf numFmtId="0" fontId="8" fillId="3" borderId="12" xfId="2" applyFont="1" applyFill="1" applyBorder="1" applyAlignment="1" applyProtection="1">
      <alignment horizontal="center" vertical="top" wrapText="1"/>
    </xf>
    <xf numFmtId="0" fontId="8" fillId="0" borderId="0" xfId="2" applyFont="1" applyAlignment="1" applyProtection="1"/>
    <xf numFmtId="0" fontId="15" fillId="0" borderId="0" xfId="0" applyFont="1"/>
    <xf numFmtId="0" fontId="15" fillId="0" borderId="1" xfId="0" applyFont="1" applyBorder="1"/>
    <xf numFmtId="0" fontId="14" fillId="0" borderId="1" xfId="0" applyFont="1" applyBorder="1" applyAlignment="1"/>
    <xf numFmtId="0" fontId="0" fillId="0" borderId="0" xfId="0" applyNumberFormat="1"/>
    <xf numFmtId="0" fontId="41" fillId="0" borderId="0" xfId="0" applyFont="1"/>
    <xf numFmtId="0" fontId="42" fillId="0" borderId="0" xfId="0" applyFont="1" applyAlignment="1">
      <alignment horizontal="left"/>
    </xf>
    <xf numFmtId="0" fontId="43" fillId="0" borderId="0" xfId="0" applyFont="1" applyAlignment="1"/>
    <xf numFmtId="0" fontId="14" fillId="0" borderId="13" xfId="0" applyFont="1" applyBorder="1" applyAlignment="1">
      <alignment horizontal="left"/>
    </xf>
    <xf numFmtId="0" fontId="44" fillId="0" borderId="0" xfId="0" applyFont="1"/>
    <xf numFmtId="0" fontId="44" fillId="0" borderId="0" xfId="0" applyFont="1" applyAlignment="1"/>
    <xf numFmtId="0" fontId="46" fillId="0" borderId="0" xfId="0" applyFont="1" applyAlignment="1">
      <alignment vertical="center" wrapText="1"/>
    </xf>
    <xf numFmtId="0" fontId="47" fillId="0" borderId="0" xfId="0" applyFont="1" applyAlignment="1">
      <alignment vertical="center" wrapText="1"/>
    </xf>
    <xf numFmtId="0" fontId="0" fillId="0" borderId="5" xfId="0" applyBorder="1"/>
    <xf numFmtId="0" fontId="0" fillId="0" borderId="5" xfId="0" applyBorder="1" applyAlignment="1"/>
    <xf numFmtId="0" fontId="0" fillId="0" borderId="0" xfId="0" applyFill="1" applyBorder="1"/>
    <xf numFmtId="0" fontId="0" fillId="0" borderId="0" xfId="0" applyFill="1" applyBorder="1" applyAlignment="1"/>
    <xf numFmtId="0" fontId="7" fillId="2" borderId="1" xfId="0" applyFont="1" applyFill="1" applyBorder="1" applyAlignment="1">
      <alignment horizontal="center"/>
    </xf>
    <xf numFmtId="3" fontId="3" fillId="0" borderId="0"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4" fillId="2" borderId="0" xfId="0" applyFont="1" applyFill="1"/>
    <xf numFmtId="0" fontId="4" fillId="0" borderId="0" xfId="0" applyFont="1" applyBorder="1" applyAlignment="1">
      <alignment horizontal="left"/>
    </xf>
    <xf numFmtId="0" fontId="4" fillId="0" borderId="0" xfId="0" applyFont="1" applyAlignment="1">
      <alignment vertical="top"/>
    </xf>
    <xf numFmtId="0" fontId="4" fillId="2" borderId="10" xfId="0" applyFont="1" applyFill="1" applyBorder="1" applyAlignment="1">
      <alignment vertical="top"/>
    </xf>
    <xf numFmtId="0" fontId="4" fillId="2" borderId="11" xfId="0" applyFont="1" applyFill="1" applyBorder="1" applyAlignment="1">
      <alignment vertical="top"/>
    </xf>
    <xf numFmtId="0" fontId="4" fillId="2" borderId="0" xfId="0" applyFont="1" applyFill="1" applyAlignment="1">
      <alignment vertical="top"/>
    </xf>
    <xf numFmtId="0" fontId="25" fillId="2" borderId="0" xfId="0" applyFont="1" applyFill="1"/>
    <xf numFmtId="43" fontId="25" fillId="2" borderId="0" xfId="1" applyFont="1" applyFill="1"/>
    <xf numFmtId="0" fontId="4" fillId="0" borderId="0" xfId="0" applyFont="1" applyBorder="1" applyAlignment="1">
      <alignment horizontal="left" vertical="top" wrapText="1"/>
    </xf>
    <xf numFmtId="0" fontId="4" fillId="0" borderId="0" xfId="0" applyFont="1" applyAlignment="1">
      <alignment horizontal="right"/>
    </xf>
    <xf numFmtId="0" fontId="0" fillId="0" borderId="0" xfId="0" applyBorder="1"/>
    <xf numFmtId="0" fontId="50" fillId="2" borderId="0" xfId="0" applyFont="1" applyFill="1"/>
    <xf numFmtId="0" fontId="4" fillId="0" borderId="0" xfId="0" applyFont="1" applyBorder="1" applyAlignment="1">
      <alignment vertical="top" wrapText="1"/>
    </xf>
    <xf numFmtId="0" fontId="4" fillId="2" borderId="10" xfId="0" applyFont="1" applyFill="1" applyBorder="1"/>
    <xf numFmtId="0" fontId="4" fillId="2" borderId="11" xfId="0" applyFont="1" applyFill="1" applyBorder="1"/>
    <xf numFmtId="0" fontId="4" fillId="2" borderId="13" xfId="0" applyFont="1" applyFill="1" applyBorder="1"/>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3" xfId="0" applyFont="1" applyFill="1" applyBorder="1" applyAlignment="1">
      <alignment horizontal="left"/>
    </xf>
    <xf numFmtId="0" fontId="8" fillId="0" borderId="0" xfId="2" applyAlignment="1" applyProtection="1">
      <alignment horizontal="left" indent="1"/>
    </xf>
    <xf numFmtId="0" fontId="51" fillId="0" borderId="0" xfId="0" applyFont="1"/>
    <xf numFmtId="0" fontId="52" fillId="0" borderId="0" xfId="0" applyFont="1"/>
    <xf numFmtId="0" fontId="0" fillId="0" borderId="5" xfId="0" applyFill="1" applyBorder="1"/>
    <xf numFmtId="0" fontId="0" fillId="0" borderId="0" xfId="0" applyBorder="1" applyAlignment="1"/>
    <xf numFmtId="0" fontId="4" fillId="0" borderId="14" xfId="0" applyFont="1" applyBorder="1" applyAlignment="1">
      <alignment horizontal="left" vertical="top" wrapText="1"/>
    </xf>
    <xf numFmtId="0" fontId="7" fillId="0" borderId="1" xfId="0" applyFont="1" applyFill="1" applyBorder="1" applyAlignment="1">
      <alignment horizontal="center"/>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1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0" xfId="0" applyFont="1" applyAlignment="1">
      <alignment horizontal="left" vertical="top" wrapText="1"/>
    </xf>
    <xf numFmtId="0" fontId="0" fillId="0" borderId="0" xfId="0" applyAlignment="1">
      <alignment vertical="top"/>
    </xf>
    <xf numFmtId="3" fontId="7" fillId="2" borderId="1" xfId="0" applyNumberFormat="1" applyFont="1" applyFill="1" applyBorder="1" applyAlignment="1">
      <alignment horizontal="center" vertical="top" wrapText="1"/>
    </xf>
    <xf numFmtId="0" fontId="6" fillId="0" borderId="0" xfId="0" applyFont="1" applyAlignment="1">
      <alignment vertical="top"/>
    </xf>
    <xf numFmtId="0" fontId="14" fillId="0" borderId="0" xfId="0" applyFont="1" applyAlignment="1">
      <alignment vertical="top"/>
    </xf>
    <xf numFmtId="0" fontId="28" fillId="0" borderId="0" xfId="0" applyFont="1" applyAlignment="1">
      <alignment vertical="top"/>
    </xf>
    <xf numFmtId="0" fontId="0" fillId="0" borderId="0" xfId="0" applyBorder="1" applyAlignment="1">
      <alignment vertical="top"/>
    </xf>
    <xf numFmtId="0" fontId="44" fillId="0" borderId="0" xfId="0" applyFont="1" applyAlignment="1">
      <alignment vertical="top"/>
    </xf>
    <xf numFmtId="0" fontId="14" fillId="0" borderId="0" xfId="0" applyFont="1" applyBorder="1" applyAlignment="1">
      <alignment horizontal="left" vertical="top"/>
    </xf>
    <xf numFmtId="0" fontId="46" fillId="0" borderId="0" xfId="0" applyFont="1" applyAlignment="1">
      <alignment vertical="top" wrapText="1"/>
    </xf>
    <xf numFmtId="0" fontId="0" fillId="0" borderId="5" xfId="0"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13" xfId="0" applyFont="1" applyBorder="1" applyAlignment="1">
      <alignment vertical="top"/>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15" fillId="0" borderId="0" xfId="0" applyFont="1" applyBorder="1" applyAlignment="1">
      <alignment horizontal="left" vertical="top" wrapText="1"/>
    </xf>
    <xf numFmtId="0" fontId="4" fillId="0" borderId="16" xfId="0" applyFont="1" applyBorder="1" applyAlignment="1">
      <alignment horizontal="left" vertical="top"/>
    </xf>
    <xf numFmtId="0" fontId="14" fillId="0" borderId="16" xfId="0" applyFont="1" applyBorder="1" applyAlignment="1">
      <alignment horizontal="left" vertical="top" wrapText="1"/>
    </xf>
    <xf numFmtId="0" fontId="14" fillId="0" borderId="0" xfId="0" applyFont="1" applyBorder="1" applyAlignment="1">
      <alignment vertical="top"/>
    </xf>
    <xf numFmtId="0" fontId="4" fillId="0" borderId="0" xfId="0" applyFont="1" applyBorder="1" applyAlignment="1">
      <alignment vertical="top"/>
    </xf>
    <xf numFmtId="0" fontId="6" fillId="2" borderId="0" xfId="0" applyFont="1" applyFill="1" applyBorder="1" applyAlignment="1">
      <alignment horizontal="left" vertical="top" wrapText="1"/>
    </xf>
    <xf numFmtId="0" fontId="57" fillId="0" borderId="0" xfId="0" applyFont="1" applyAlignment="1">
      <alignment vertical="top"/>
    </xf>
    <xf numFmtId="0" fontId="56" fillId="2" borderId="0" xfId="0" applyFont="1" applyFill="1" applyBorder="1" applyAlignment="1">
      <alignment vertical="top"/>
    </xf>
    <xf numFmtId="0" fontId="7" fillId="0" borderId="0" xfId="0" applyFont="1" applyBorder="1" applyAlignment="1">
      <alignment vertical="top"/>
    </xf>
    <xf numFmtId="0" fontId="10" fillId="2" borderId="0" xfId="0" applyFont="1" applyFill="1" applyBorder="1" applyAlignment="1">
      <alignment vertical="top"/>
    </xf>
    <xf numFmtId="0" fontId="0" fillId="0" borderId="3" xfId="0" applyBorder="1" applyAlignment="1">
      <alignment vertical="top"/>
    </xf>
    <xf numFmtId="0" fontId="0" fillId="0" borderId="6" xfId="0" applyBorder="1" applyAlignment="1">
      <alignment vertical="top"/>
    </xf>
    <xf numFmtId="0" fontId="0" fillId="0" borderId="16" xfId="0" applyBorder="1" applyAlignment="1">
      <alignment vertical="top"/>
    </xf>
    <xf numFmtId="0" fontId="0" fillId="0" borderId="14" xfId="0" applyBorder="1" applyAlignment="1">
      <alignment vertical="top"/>
    </xf>
    <xf numFmtId="0" fontId="0" fillId="0" borderId="2" xfId="0" applyBorder="1" applyAlignment="1">
      <alignment vertical="top"/>
    </xf>
    <xf numFmtId="0" fontId="0" fillId="0" borderId="4" xfId="0" applyBorder="1" applyAlignment="1">
      <alignment vertical="top"/>
    </xf>
    <xf numFmtId="0" fontId="57" fillId="0" borderId="0" xfId="0" applyFont="1" applyAlignment="1">
      <alignment vertical="top" wrapText="1"/>
    </xf>
    <xf numFmtId="0" fontId="7" fillId="0" borderId="0" xfId="0" applyFont="1" applyFill="1" applyBorder="1" applyAlignment="1">
      <alignment vertical="top" wrapText="1"/>
    </xf>
    <xf numFmtId="0" fontId="14" fillId="0" borderId="0" xfId="0" applyFont="1" applyBorder="1" applyAlignment="1">
      <alignment vertical="top" wrapText="1"/>
    </xf>
    <xf numFmtId="0" fontId="55" fillId="0" borderId="0" xfId="0" applyFont="1" applyFill="1" applyBorder="1" applyAlignment="1">
      <alignment horizontal="center" vertical="top" wrapText="1"/>
    </xf>
    <xf numFmtId="0" fontId="56" fillId="0" borderId="0" xfId="0" applyFont="1" applyFill="1" applyBorder="1" applyAlignment="1">
      <alignment horizontal="left" vertical="top" wrapText="1"/>
    </xf>
    <xf numFmtId="0" fontId="0" fillId="0" borderId="0" xfId="0" applyFill="1" applyBorder="1" applyAlignment="1">
      <alignment vertical="top" wrapText="1"/>
    </xf>
    <xf numFmtId="0" fontId="28" fillId="0" borderId="0" xfId="0" applyFont="1" applyFill="1" applyBorder="1" applyAlignment="1">
      <alignment vertical="top" wrapText="1"/>
    </xf>
    <xf numFmtId="0" fontId="28" fillId="0" borderId="0" xfId="0" applyFont="1" applyFill="1" applyAlignment="1">
      <alignment vertical="top" wrapText="1"/>
    </xf>
    <xf numFmtId="0" fontId="0" fillId="0" borderId="0" xfId="0" applyFill="1" applyAlignment="1">
      <alignmen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0" fillId="0" borderId="0" xfId="0" applyAlignment="1">
      <alignment vertical="top" wrapText="1"/>
    </xf>
    <xf numFmtId="0" fontId="28" fillId="0" borderId="0" xfId="0" applyFont="1" applyAlignment="1">
      <alignment vertical="top" wrapText="1"/>
    </xf>
    <xf numFmtId="0" fontId="6" fillId="0" borderId="0" xfId="0" applyFont="1" applyAlignment="1">
      <alignment vertical="top" wrapText="1"/>
    </xf>
    <xf numFmtId="0" fontId="4" fillId="0" borderId="0" xfId="0" applyFont="1" applyAlignment="1">
      <alignment vertical="top" wrapText="1"/>
    </xf>
    <xf numFmtId="0" fontId="0" fillId="0" borderId="0" xfId="0" applyBorder="1" applyAlignment="1">
      <alignment vertical="top" wrapText="1"/>
    </xf>
    <xf numFmtId="0" fontId="6" fillId="0" borderId="0" xfId="0" applyFont="1" applyBorder="1" applyAlignment="1">
      <alignment vertical="top" wrapText="1"/>
    </xf>
    <xf numFmtId="0" fontId="28" fillId="0" borderId="0" xfId="0" applyFont="1" applyBorder="1" applyAlignment="1">
      <alignment vertical="top" wrapText="1"/>
    </xf>
    <xf numFmtId="0" fontId="15" fillId="0" borderId="3"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15" fillId="0" borderId="0" xfId="0" applyFont="1" applyBorder="1" applyAlignment="1">
      <alignment vertical="top" wrapText="1"/>
    </xf>
    <xf numFmtId="0" fontId="57" fillId="0" borderId="0" xfId="0" applyFont="1" applyBorder="1" applyAlignment="1">
      <alignment vertical="top" wrapText="1"/>
    </xf>
    <xf numFmtId="0" fontId="0" fillId="0" borderId="5" xfId="0" applyBorder="1" applyAlignment="1">
      <alignment vertical="top" wrapText="1"/>
    </xf>
    <xf numFmtId="0" fontId="14" fillId="0" borderId="5" xfId="0" applyFont="1" applyBorder="1" applyAlignment="1">
      <alignment vertical="top" wrapText="1"/>
    </xf>
    <xf numFmtId="0" fontId="0" fillId="0" borderId="0" xfId="0" applyNumberFormat="1" applyAlignment="1">
      <alignment vertical="top"/>
    </xf>
    <xf numFmtId="0" fontId="0" fillId="0" borderId="15" xfId="0" applyBorder="1" applyAlignment="1">
      <alignment vertical="top"/>
    </xf>
    <xf numFmtId="0" fontId="10" fillId="2" borderId="0" xfId="0" applyFont="1" applyFill="1" applyAlignment="1">
      <alignment vertical="top"/>
    </xf>
    <xf numFmtId="0" fontId="0" fillId="2" borderId="0" xfId="0" applyFill="1" applyAlignment="1">
      <alignment vertical="top"/>
    </xf>
    <xf numFmtId="0" fontId="58" fillId="0" borderId="0" xfId="0" applyFont="1" applyBorder="1" applyAlignment="1">
      <alignment vertical="top" wrapText="1"/>
    </xf>
    <xf numFmtId="3" fontId="10" fillId="2"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1" fontId="4"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3" fontId="7" fillId="2" borderId="10"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3" fontId="15" fillId="2" borderId="10" xfId="0" applyNumberFormat="1" applyFont="1" applyFill="1" applyBorder="1" applyAlignment="1">
      <alignment horizontal="left" vertical="top" wrapText="1"/>
    </xf>
    <xf numFmtId="3" fontId="15" fillId="2" borderId="11" xfId="0" applyNumberFormat="1" applyFont="1" applyFill="1" applyBorder="1" applyAlignment="1">
      <alignment horizontal="left" vertical="top" wrapText="1"/>
    </xf>
    <xf numFmtId="3" fontId="15" fillId="2" borderId="13" xfId="0" applyNumberFormat="1" applyFont="1" applyFill="1" applyBorder="1" applyAlignment="1">
      <alignment horizontal="left" vertical="top" wrapText="1"/>
    </xf>
    <xf numFmtId="0" fontId="6" fillId="3" borderId="1"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19" fillId="2" borderId="7"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7"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4"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3" xfId="0" applyFont="1" applyFill="1" applyBorder="1" applyAlignment="1">
      <alignment horizontal="left"/>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0" fontId="24" fillId="0" borderId="14" xfId="0" applyFont="1" applyBorder="1" applyAlignment="1">
      <alignment horizontal="left" vertical="top" wrapText="1"/>
    </xf>
    <xf numFmtId="0" fontId="24" fillId="0" borderId="2" xfId="0" applyFont="1" applyBorder="1" applyAlignment="1">
      <alignment horizontal="left" vertical="top" wrapText="1"/>
    </xf>
    <xf numFmtId="0" fontId="24" fillId="0" borderId="0"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4" fillId="0" borderId="0"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4" fillId="0" borderId="11" xfId="0" applyFont="1" applyBorder="1" applyAlignment="1">
      <alignment horizontal="left"/>
    </xf>
    <xf numFmtId="0" fontId="14" fillId="0" borderId="10" xfId="0" applyFont="1" applyBorder="1" applyAlignment="1">
      <alignment horizontal="left"/>
    </xf>
    <xf numFmtId="0" fontId="14" fillId="0" borderId="13" xfId="0" applyFont="1" applyBorder="1" applyAlignment="1">
      <alignment horizontal="left"/>
    </xf>
    <xf numFmtId="0" fontId="50" fillId="2" borderId="0" xfId="0" applyFont="1" applyFill="1" applyAlignment="1">
      <alignment horizontal="left"/>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4"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14" xfId="0" applyFont="1" applyBorder="1" applyAlignment="1">
      <alignment horizontal="left" wrapTex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8" fillId="2" borderId="10" xfId="0" applyFont="1" applyFill="1" applyBorder="1" applyAlignment="1">
      <alignment horizontal="left"/>
    </xf>
    <xf numFmtId="0" fontId="48" fillId="2" borderId="13" xfId="0" applyFont="1" applyFill="1" applyBorder="1" applyAlignment="1">
      <alignment horizontal="left"/>
    </xf>
    <xf numFmtId="0" fontId="4" fillId="2" borderId="0"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25" fillId="2" borderId="0" xfId="0" applyFont="1" applyFill="1" applyAlignment="1">
      <alignment horizontal="left" wrapText="1"/>
    </xf>
    <xf numFmtId="0" fontId="7" fillId="4" borderId="10" xfId="0" applyFont="1" applyFill="1" applyBorder="1" applyAlignment="1">
      <alignment horizontal="left"/>
    </xf>
    <xf numFmtId="0" fontId="7" fillId="4" borderId="11" xfId="0" applyFont="1" applyFill="1" applyBorder="1" applyAlignment="1">
      <alignment horizontal="left"/>
    </xf>
    <xf numFmtId="0" fontId="7" fillId="4" borderId="13" xfId="0" applyFont="1" applyFill="1" applyBorder="1" applyAlignment="1">
      <alignment horizontal="left"/>
    </xf>
    <xf numFmtId="0" fontId="14" fillId="0" borderId="16" xfId="0" applyFont="1" applyBorder="1" applyAlignment="1">
      <alignment horizontal="left"/>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3" xfId="0" applyFont="1" applyFill="1" applyBorder="1" applyAlignment="1">
      <alignment horizontal="center" vertical="center"/>
    </xf>
    <xf numFmtId="0" fontId="7" fillId="0" borderId="7"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2" borderId="7" xfId="0" applyFont="1" applyFill="1" applyBorder="1" applyAlignment="1">
      <alignment horizontal="center" vertical="center" textRotation="90"/>
    </xf>
    <xf numFmtId="0" fontId="7" fillId="2" borderId="8" xfId="0" applyFont="1" applyFill="1" applyBorder="1" applyAlignment="1">
      <alignment horizontal="center" vertical="center" textRotation="90"/>
    </xf>
    <xf numFmtId="0" fontId="7" fillId="2" borderId="9" xfId="0" applyFont="1" applyFill="1" applyBorder="1" applyAlignment="1">
      <alignment horizontal="center" vertical="center" textRotation="90"/>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4" borderId="4" xfId="2" applyFill="1" applyBorder="1" applyAlignment="1" applyProtection="1">
      <alignment horizontal="right" vertical="center" wrapText="1"/>
    </xf>
    <xf numFmtId="0" fontId="8" fillId="4" borderId="5" xfId="2" applyFill="1" applyBorder="1" applyAlignment="1" applyProtection="1">
      <alignment horizontal="right" vertical="center" wrapText="1"/>
    </xf>
    <xf numFmtId="0" fontId="8" fillId="4" borderId="5" xfId="2" applyFill="1" applyBorder="1" applyAlignment="1" applyProtection="1">
      <alignment horizontal="left" vertical="center" wrapText="1"/>
    </xf>
    <xf numFmtId="0" fontId="8" fillId="4" borderId="6" xfId="2" applyFill="1" applyBorder="1" applyAlignment="1" applyProtection="1">
      <alignment horizontal="left" vertical="center" wrapTex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13" xfId="0" applyFont="1" applyBorder="1" applyAlignment="1">
      <alignment vertical="top" wrapText="1"/>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3" xfId="0" applyFont="1" applyBorder="1" applyAlignment="1">
      <alignment horizontal="left" vertical="top"/>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14" xfId="0" applyFont="1" applyBorder="1" applyAlignment="1">
      <alignment horizontal="left" vertical="top" wrapText="1"/>
    </xf>
    <xf numFmtId="0" fontId="14" fillId="0" borderId="2" xfId="0" applyFont="1" applyBorder="1" applyAlignment="1">
      <alignment horizontal="left" vertical="top" wrapText="1"/>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56" fillId="2" borderId="0" xfId="0" applyFont="1" applyFill="1" applyBorder="1" applyAlignment="1">
      <alignment horizontal="center" vertical="top" wrapText="1"/>
    </xf>
    <xf numFmtId="0" fontId="55" fillId="2" borderId="0" xfId="0" applyFont="1" applyFill="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3" xfId="0" applyFont="1" applyBorder="1" applyAlignment="1">
      <alignment horizontal="left" vertical="top"/>
    </xf>
    <xf numFmtId="0" fontId="10" fillId="2" borderId="0" xfId="0" applyFont="1" applyFill="1" applyBorder="1" applyAlignment="1">
      <alignment horizontal="left" vertical="top" wrapText="1"/>
    </xf>
    <xf numFmtId="0" fontId="14" fillId="0" borderId="13" xfId="0" applyFont="1" applyBorder="1" applyAlignment="1">
      <alignment horizontal="lef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horizontal="left" vertical="top" wrapText="1"/>
    </xf>
    <xf numFmtId="0" fontId="56" fillId="2" borderId="0" xfId="0" applyFont="1" applyFill="1" applyBorder="1" applyAlignment="1">
      <alignment horizontal="center" vertical="top"/>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10" fillId="4" borderId="2" xfId="0" applyFont="1" applyFill="1" applyBorder="1" applyAlignment="1">
      <alignment horizontal="center" vertical="top"/>
    </xf>
    <xf numFmtId="0" fontId="10" fillId="4" borderId="0" xfId="0" applyFont="1" applyFill="1" applyBorder="1" applyAlignment="1">
      <alignment horizontal="center" vertical="top"/>
    </xf>
    <xf numFmtId="0" fontId="4" fillId="2" borderId="1" xfId="0" applyFont="1" applyFill="1" applyBorder="1" applyAlignment="1">
      <alignment horizontal="center"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15" fillId="2" borderId="10" xfId="0" applyFont="1" applyFill="1" applyBorder="1" applyAlignment="1">
      <alignment horizontal="center" vertical="top"/>
    </xf>
    <xf numFmtId="0" fontId="15" fillId="2" borderId="11" xfId="0" applyFont="1" applyFill="1" applyBorder="1" applyAlignment="1">
      <alignment horizontal="center" vertical="top"/>
    </xf>
    <xf numFmtId="0" fontId="15" fillId="2" borderId="13" xfId="0" applyFont="1" applyFill="1" applyBorder="1" applyAlignment="1">
      <alignment horizontal="center" vertical="top"/>
    </xf>
    <xf numFmtId="0" fontId="4" fillId="0" borderId="13" xfId="0" applyFont="1" applyBorder="1" applyAlignment="1">
      <alignment vertical="top"/>
    </xf>
    <xf numFmtId="0" fontId="14" fillId="0" borderId="0" xfId="0" applyFont="1" applyBorder="1" applyAlignment="1">
      <alignment horizontal="left" vertical="top"/>
    </xf>
  </cellXfs>
  <cellStyles count="3">
    <cellStyle name="Comma" xfId="1" builtinId="3"/>
    <cellStyle name="Hyperlink" xfId="2"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tvtropes.org/pmwiki/pmwiki.php/Main/EliteFour" TargetMode="External"/><Relationship Id="rId13" Type="http://schemas.openxmlformats.org/officeDocument/2006/relationships/hyperlink" Target="http://tvtropes.org/pmwiki/pmwiki.php/Main/TheHeart" TargetMode="External"/><Relationship Id="rId18" Type="http://schemas.openxmlformats.org/officeDocument/2006/relationships/hyperlink" Target="http://tvtropes.org/pmwiki/pmwiki.php/Main/BrainsAndBrawn" TargetMode="External"/><Relationship Id="rId3" Type="http://schemas.openxmlformats.org/officeDocument/2006/relationships/hyperlink" Target="http://tvtropes.org/pmwiki/pmwiki.php/Main/BrainsAndBrawn" TargetMode="External"/><Relationship Id="rId21" Type="http://schemas.openxmlformats.org/officeDocument/2006/relationships/printerSettings" Target="../printerSettings/printerSettings3.bin"/><Relationship Id="rId7" Type="http://schemas.openxmlformats.org/officeDocument/2006/relationships/hyperlink" Target="http://tvtropes.org/pmwiki/pmwiki.php/Main/FreudianTrio" TargetMode="External"/><Relationship Id="rId12" Type="http://schemas.openxmlformats.org/officeDocument/2006/relationships/hyperlink" Target="http://tvtropes.org/pmwiki/pmwiki.php/Main/FiveManBand" TargetMode="External"/><Relationship Id="rId17" Type="http://schemas.openxmlformats.org/officeDocument/2006/relationships/hyperlink" Target="http://tvtropes.org/pmwiki/pmwiki.php/Main/TheHero" TargetMode="External"/><Relationship Id="rId2" Type="http://schemas.openxmlformats.org/officeDocument/2006/relationships/hyperlink" Target="http://tvtropes.org/pmwiki/pmwiki.php/Main/OneManArmy" TargetMode="External"/><Relationship Id="rId16" Type="http://schemas.openxmlformats.org/officeDocument/2006/relationships/hyperlink" Target="http://tvtropes.org/pmwiki/pmwiki.php/Main/WeaponTropes" TargetMode="External"/><Relationship Id="rId20" Type="http://schemas.openxmlformats.org/officeDocument/2006/relationships/hyperlink" Target="http://tvtropes.org/pmwiki/pmwiki.php/Main/QuirkyMinibossSquad" TargetMode="External"/><Relationship Id="rId1" Type="http://schemas.openxmlformats.org/officeDocument/2006/relationships/hyperlink" Target="http://tvtropes.org/pmwiki/pmwiki.php/Main/TheHero" TargetMode="External"/><Relationship Id="rId6" Type="http://schemas.openxmlformats.org/officeDocument/2006/relationships/hyperlink" Target="http://tvtropes.org/pmwiki/pmwiki.php/Main/PowerTrio" TargetMode="External"/><Relationship Id="rId11" Type="http://schemas.openxmlformats.org/officeDocument/2006/relationships/hyperlink" Target="http://tvtropes.org/pmwiki/pmwiki.php/Main/BalancePowerSkillGimmick" TargetMode="External"/><Relationship Id="rId5" Type="http://schemas.openxmlformats.org/officeDocument/2006/relationships/hyperlink" Target="http://tvtropes.org/pmwiki/pmwiki.php/Main/SwordAndSorcerer" TargetMode="External"/><Relationship Id="rId15" Type="http://schemas.openxmlformats.org/officeDocument/2006/relationships/hyperlink" Target="http://tvtropes.org/pmwiki/pmwiki.php/Main/TokenEvilTeammate" TargetMode="External"/><Relationship Id="rId23" Type="http://schemas.openxmlformats.org/officeDocument/2006/relationships/comments" Target="../comments1.xml"/><Relationship Id="rId10" Type="http://schemas.openxmlformats.org/officeDocument/2006/relationships/hyperlink" Target="http://tvtropes.org/pmwiki/pmwiki.php/Main/FourTemperamentEnsemble" TargetMode="External"/><Relationship Id="rId19" Type="http://schemas.openxmlformats.org/officeDocument/2006/relationships/hyperlink" Target="http://tvtropes.org/pmwiki/pmwiki.php/Main/FreudianTrio" TargetMode="External"/><Relationship Id="rId4" Type="http://schemas.openxmlformats.org/officeDocument/2006/relationships/hyperlink" Target="http://tvtropes.org/pmwiki/pmwiki.php/Main/RedOniBlueOni" TargetMode="External"/><Relationship Id="rId9" Type="http://schemas.openxmlformats.org/officeDocument/2006/relationships/hyperlink" Target="http://tvtropes.org/pmwiki/pmwiki.php/Main/TheLeader" TargetMode="External"/><Relationship Id="rId14" Type="http://schemas.openxmlformats.org/officeDocument/2006/relationships/hyperlink" Target="http://tvtropes.org/pmwiki/pmwiki.php/Main/FiveManBand" TargetMode="External"/><Relationship Id="rId2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blog.janicehardy.com/2011/04/rule-of-three-no-other-one.html" TargetMode="External"/><Relationship Id="rId1" Type="http://schemas.openxmlformats.org/officeDocument/2006/relationships/hyperlink" Target="http://jamigold.com/2012/06/how-to-make-the-most-of-a-scene/"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31"/>
  <sheetViews>
    <sheetView showRuler="0" topLeftCell="A19" zoomScaleNormal="100" zoomScaleSheetLayoutView="100" workbookViewId="0">
      <selection activeCell="M12" sqref="M12"/>
    </sheetView>
  </sheetViews>
  <sheetFormatPr defaultColWidth="10.875" defaultRowHeight="15.75"/>
  <cols>
    <col min="1" max="1" width="7.375" style="7" customWidth="1"/>
    <col min="2" max="2" width="15.375" style="7" bestFit="1" customWidth="1"/>
    <col min="3" max="5" width="8" style="7" customWidth="1"/>
    <col min="6" max="6" width="48.375" style="7" customWidth="1"/>
    <col min="7" max="8" width="8" style="7" customWidth="1"/>
    <col min="9" max="10" width="8" style="7" hidden="1" customWidth="1"/>
    <col min="11" max="11" width="12.125" style="7" customWidth="1"/>
    <col min="12" max="12" width="8" style="7" customWidth="1"/>
    <col min="13" max="17" width="10.875" style="7"/>
    <col min="18" max="26" width="0" style="7" hidden="1" customWidth="1"/>
    <col min="27" max="16384" width="10.875" style="7"/>
  </cols>
  <sheetData>
    <row r="1" spans="1:24" ht="30" customHeight="1">
      <c r="A1" s="195" t="s">
        <v>2428</v>
      </c>
      <c r="B1" s="195"/>
      <c r="C1" s="195"/>
      <c r="D1" s="195"/>
      <c r="E1" s="195"/>
      <c r="F1" s="195"/>
      <c r="G1" s="195"/>
      <c r="H1" s="195"/>
      <c r="I1" s="195"/>
      <c r="J1" s="195"/>
      <c r="K1" s="195"/>
    </row>
    <row r="2" spans="1:24" ht="23.25" customHeight="1">
      <c r="A2" s="196" t="s">
        <v>2373</v>
      </c>
      <c r="B2" s="196"/>
      <c r="C2" s="196"/>
      <c r="D2" s="196"/>
      <c r="E2" s="196"/>
      <c r="F2" s="196"/>
      <c r="G2" s="196"/>
      <c r="H2" s="196"/>
      <c r="I2" s="196"/>
      <c r="J2" s="196"/>
      <c r="K2" s="196"/>
      <c r="S2" s="7" t="str">
        <f ca="1">'Basic Story Data'!N3</f>
        <v>MONSTER IN THE HOUSE:</v>
      </c>
      <c r="W2" t="s">
        <v>3003</v>
      </c>
      <c r="X2" t="s">
        <v>3004</v>
      </c>
    </row>
    <row r="3" spans="1:24" ht="30" customHeight="1">
      <c r="A3" s="197" t="s">
        <v>3909</v>
      </c>
      <c r="B3" s="197"/>
      <c r="C3" s="197"/>
      <c r="D3" s="197"/>
      <c r="E3" s="197"/>
      <c r="F3" s="197"/>
      <c r="G3" s="197"/>
      <c r="H3" s="197"/>
      <c r="I3" s="197"/>
      <c r="J3" s="197"/>
      <c r="K3" s="197"/>
      <c r="S3" s="7" t="str">
        <f ca="1">'Basic Story Data'!N4</f>
        <v xml:space="preserve">BUDDY LOVE: </v>
      </c>
      <c r="W3" t="s">
        <v>3005</v>
      </c>
      <c r="X3" t="s">
        <v>3006</v>
      </c>
    </row>
    <row r="4" spans="1:24" ht="23.25" customHeight="1">
      <c r="A4" s="196" t="s">
        <v>2392</v>
      </c>
      <c r="B4" s="196"/>
      <c r="C4" s="196"/>
      <c r="D4" s="196"/>
      <c r="E4" s="196"/>
      <c r="F4" s="196"/>
      <c r="G4" s="196"/>
      <c r="H4" s="196"/>
      <c r="I4" s="196"/>
      <c r="J4" s="196"/>
      <c r="K4" s="196"/>
      <c r="S4" s="7" t="str">
        <f ca="1">'Basic Story Data'!N5</f>
        <v>DUDE WITH A PROBLEM:</v>
      </c>
      <c r="W4" t="s">
        <v>3007</v>
      </c>
      <c r="X4" t="s">
        <v>3008</v>
      </c>
    </row>
    <row r="5" spans="1:24" ht="30" customHeight="1">
      <c r="A5" s="198" t="s">
        <v>3909</v>
      </c>
      <c r="B5" s="198"/>
      <c r="C5" s="198"/>
      <c r="D5" s="198"/>
      <c r="E5" s="198"/>
      <c r="F5" s="198"/>
      <c r="G5" s="198"/>
      <c r="H5" s="198"/>
      <c r="I5" s="198"/>
      <c r="J5" s="198"/>
      <c r="K5" s="198"/>
      <c r="S5" s="7" t="str">
        <f ca="1">'Basic Story Data'!N6</f>
        <v>INSTITUTIONALISED:</v>
      </c>
      <c r="W5" t="s">
        <v>3009</v>
      </c>
      <c r="X5" t="s">
        <v>3010</v>
      </c>
    </row>
    <row r="6" spans="1:24" ht="23.25" customHeight="1">
      <c r="A6" s="196" t="s">
        <v>2601</v>
      </c>
      <c r="B6" s="196"/>
      <c r="C6" s="196"/>
      <c r="D6" s="196"/>
      <c r="E6" s="196"/>
      <c r="F6" s="196"/>
      <c r="G6" s="196"/>
      <c r="H6" s="196"/>
      <c r="I6" s="196"/>
      <c r="J6" s="196"/>
      <c r="K6" s="196"/>
      <c r="S6" s="7" t="str">
        <f ca="1">'Basic Story Data'!N7</f>
        <v>OUT OF THE BOTTLE:</v>
      </c>
      <c r="W6" t="s">
        <v>3011</v>
      </c>
      <c r="X6" t="s">
        <v>3012</v>
      </c>
    </row>
    <row r="7" spans="1:24" ht="30" customHeight="1">
      <c r="A7" s="202" t="s">
        <v>2786</v>
      </c>
      <c r="B7" s="202"/>
      <c r="C7" s="202"/>
      <c r="D7" s="202"/>
      <c r="E7" s="202"/>
      <c r="F7" s="202"/>
      <c r="G7" s="202"/>
      <c r="H7" s="202"/>
      <c r="I7" s="202"/>
      <c r="J7" s="202"/>
      <c r="K7" s="202"/>
      <c r="S7" s="7" t="str">
        <f ca="1">'Basic Story Data'!N8</f>
        <v>RITES OF PASSAGE:</v>
      </c>
      <c r="W7" t="s">
        <v>3013</v>
      </c>
      <c r="X7" t="s">
        <v>3014</v>
      </c>
    </row>
    <row r="8" spans="1:24" ht="24.75" customHeight="1">
      <c r="A8" s="212" t="str">
        <f ca="1">VLOOKUP(A7,'Basic Story Data'!N3:S12,6)</f>
        <v>Ingredients: Relatable pain and torment caused by life events (divorce, mid-life, adolescence, etc) Action (avoiding pain and chasing the wrong but very challenging goal). And “That’s Life” moment, surrendering to forces stronger than ourselves.</v>
      </c>
      <c r="B8" s="213"/>
      <c r="C8" s="213"/>
      <c r="D8" s="213"/>
      <c r="E8" s="213"/>
      <c r="F8" s="213"/>
      <c r="G8" s="213"/>
      <c r="H8" s="213"/>
      <c r="I8" s="213"/>
      <c r="J8" s="213"/>
      <c r="K8" s="214"/>
      <c r="S8" s="7" t="str">
        <f ca="1">'Basic Story Data'!N9</f>
        <v>SUPERHERO:</v>
      </c>
      <c r="W8" t="s">
        <v>3015</v>
      </c>
      <c r="X8" t="s">
        <v>3016</v>
      </c>
    </row>
    <row r="9" spans="1:24" ht="23.25" customHeight="1">
      <c r="A9" s="209" t="s">
        <v>3002</v>
      </c>
      <c r="B9" s="210"/>
      <c r="C9" s="210"/>
      <c r="D9" s="210"/>
      <c r="E9" s="210"/>
      <c r="F9" s="210"/>
      <c r="G9" s="210"/>
      <c r="H9" s="210"/>
      <c r="I9" s="210"/>
      <c r="J9" s="210"/>
      <c r="K9" s="211"/>
      <c r="S9" s="7" t="str">
        <f ca="1">'Basic Story Data'!N10</f>
        <v>THE FOOL TRIUMPHANT:</v>
      </c>
      <c r="W9" t="s">
        <v>3017</v>
      </c>
      <c r="X9" t="s">
        <v>3018</v>
      </c>
    </row>
    <row r="10" spans="1:24" ht="30" customHeight="1">
      <c r="A10" s="198" t="s">
        <v>3023</v>
      </c>
      <c r="B10" s="198"/>
      <c r="C10" s="198"/>
      <c r="D10" s="198"/>
      <c r="E10" s="198"/>
      <c r="F10" s="198"/>
      <c r="G10" s="198"/>
      <c r="H10" s="198"/>
      <c r="I10" s="198"/>
      <c r="J10" s="198"/>
      <c r="K10" s="198"/>
      <c r="S10" s="7" t="str">
        <f ca="1">'Basic Story Data'!N11</f>
        <v>THE GOLDEN FLEECE:</v>
      </c>
      <c r="W10" t="s">
        <v>3019</v>
      </c>
      <c r="X10" t="s">
        <v>3020</v>
      </c>
    </row>
    <row r="11" spans="1:24" ht="23.25" customHeight="1">
      <c r="A11" s="203" t="str">
        <f ca="1">VLOOKUP(A10,'Basic Story Data'!AM2:AN21,2)</f>
        <v xml:space="preserve"> A character-driven story that has a hero go on a journey for something that changes him in some way.</v>
      </c>
      <c r="B11" s="204"/>
      <c r="C11" s="204"/>
      <c r="D11" s="204"/>
      <c r="E11" s="204"/>
      <c r="F11" s="204"/>
      <c r="G11" s="204"/>
      <c r="H11" s="204"/>
      <c r="I11" s="204"/>
      <c r="J11" s="204"/>
      <c r="K11" s="205"/>
      <c r="S11" s="7" t="str">
        <f ca="1">'Basic Story Data'!N12</f>
        <v>WHYDUNIT:</v>
      </c>
      <c r="W11" t="s">
        <v>3021</v>
      </c>
      <c r="X11" t="s">
        <v>3022</v>
      </c>
    </row>
    <row r="12" spans="1:24" ht="33" customHeight="1">
      <c r="A12" s="206" t="s">
        <v>2600</v>
      </c>
      <c r="B12" s="207"/>
      <c r="C12" s="207"/>
      <c r="D12" s="207"/>
      <c r="E12" s="207"/>
      <c r="F12" s="207"/>
      <c r="G12" s="207"/>
      <c r="H12" s="207"/>
      <c r="I12" s="207"/>
      <c r="J12" s="207"/>
      <c r="K12" s="208"/>
      <c r="W12" t="s">
        <v>3023</v>
      </c>
      <c r="X12" t="s">
        <v>3024</v>
      </c>
    </row>
    <row r="13" spans="1:24" s="8" customFormat="1" ht="30" customHeight="1">
      <c r="A13" s="202">
        <v>90</v>
      </c>
      <c r="B13" s="202"/>
      <c r="C13" s="202"/>
      <c r="D13" s="202"/>
      <c r="E13" s="202"/>
      <c r="F13" s="202"/>
      <c r="G13" s="202"/>
      <c r="H13" s="202"/>
      <c r="I13" s="202"/>
      <c r="J13" s="202"/>
      <c r="K13" s="202"/>
      <c r="S13" s="7"/>
      <c r="W13" t="s">
        <v>3025</v>
      </c>
      <c r="X13" t="s">
        <v>3026</v>
      </c>
    </row>
    <row r="14" spans="1:24" s="12" customFormat="1" ht="36.950000000000003" customHeight="1">
      <c r="A14" s="3" t="s">
        <v>2390</v>
      </c>
      <c r="B14" s="3" t="s">
        <v>2430</v>
      </c>
      <c r="C14" s="201" t="s">
        <v>2391</v>
      </c>
      <c r="D14" s="201"/>
      <c r="E14" s="201"/>
      <c r="F14" s="201"/>
      <c r="G14" s="201" t="s">
        <v>2431</v>
      </c>
      <c r="H14" s="201"/>
      <c r="I14" s="201" t="s">
        <v>2374</v>
      </c>
      <c r="J14" s="201"/>
      <c r="K14" s="3" t="s">
        <v>2398</v>
      </c>
      <c r="W14" t="s">
        <v>3027</v>
      </c>
      <c r="X14" t="s">
        <v>3028</v>
      </c>
    </row>
    <row r="15" spans="1:24" s="12" customFormat="1" ht="33" customHeight="1">
      <c r="A15" s="9">
        <v>1</v>
      </c>
      <c r="B15" s="10" t="s">
        <v>2375</v>
      </c>
      <c r="C15" s="199" t="s">
        <v>2393</v>
      </c>
      <c r="D15" s="199"/>
      <c r="E15" s="199"/>
      <c r="F15" s="199"/>
      <c r="G15" s="9">
        <v>1</v>
      </c>
      <c r="H15" s="11">
        <f>SUM(A13*1%)</f>
        <v>0.9</v>
      </c>
      <c r="I15" s="9">
        <v>1</v>
      </c>
      <c r="J15" s="9" t="e">
        <f>SUM(A7*0.01)</f>
        <v>#VALUE!</v>
      </c>
      <c r="K15" s="9"/>
      <c r="W15" t="s">
        <v>3029</v>
      </c>
      <c r="X15" t="s">
        <v>3030</v>
      </c>
    </row>
    <row r="16" spans="1:24" s="12" customFormat="1" ht="42.95" customHeight="1">
      <c r="A16" s="9">
        <v>2</v>
      </c>
      <c r="B16" s="10" t="s">
        <v>2376</v>
      </c>
      <c r="C16" s="199" t="s">
        <v>2394</v>
      </c>
      <c r="D16" s="199"/>
      <c r="E16" s="199"/>
      <c r="F16" s="199"/>
      <c r="G16" s="200">
        <f>SUM(A13*0.0455)</f>
        <v>4.0949999999999998</v>
      </c>
      <c r="H16" s="200"/>
      <c r="I16" s="200" t="e">
        <f>SUM(A7*0.0455)</f>
        <v>#VALUE!</v>
      </c>
      <c r="J16" s="200"/>
      <c r="K16" s="11"/>
      <c r="W16" t="s">
        <v>3031</v>
      </c>
      <c r="X16" t="s">
        <v>3032</v>
      </c>
    </row>
    <row r="17" spans="1:24" s="12" customFormat="1" ht="33" customHeight="1">
      <c r="A17" s="9">
        <v>3</v>
      </c>
      <c r="B17" s="10" t="s">
        <v>2377</v>
      </c>
      <c r="C17" s="199" t="s">
        <v>2432</v>
      </c>
      <c r="D17" s="199"/>
      <c r="E17" s="199"/>
      <c r="F17" s="199"/>
      <c r="G17" s="9">
        <v>1</v>
      </c>
      <c r="H17" s="11">
        <f>SUM(A13*0.091)</f>
        <v>8.19</v>
      </c>
      <c r="I17" s="9">
        <v>1</v>
      </c>
      <c r="J17" s="11" t="e">
        <f>SUM(A7*0.091)</f>
        <v>#VALUE!</v>
      </c>
      <c r="K17" s="11"/>
      <c r="W17" t="s">
        <v>3033</v>
      </c>
      <c r="X17" t="s">
        <v>3034</v>
      </c>
    </row>
    <row r="18" spans="1:24" s="12" customFormat="1" ht="33" customHeight="1">
      <c r="A18" s="9">
        <v>4</v>
      </c>
      <c r="B18" s="10" t="s">
        <v>2378</v>
      </c>
      <c r="C18" s="199" t="s">
        <v>2395</v>
      </c>
      <c r="D18" s="199"/>
      <c r="E18" s="199"/>
      <c r="F18" s="199"/>
      <c r="G18" s="200">
        <f>SUM(A13*0.1092)</f>
        <v>9.8280000000000012</v>
      </c>
      <c r="H18" s="200"/>
      <c r="I18" s="200" t="e">
        <f>SUM(A7*0.1092)</f>
        <v>#VALUE!</v>
      </c>
      <c r="J18" s="200"/>
      <c r="K18" s="11"/>
      <c r="W18" t="s">
        <v>3035</v>
      </c>
      <c r="X18" t="s">
        <v>3036</v>
      </c>
    </row>
    <row r="19" spans="1:24" s="12" customFormat="1" ht="33" customHeight="1">
      <c r="A19" s="9">
        <v>5</v>
      </c>
      <c r="B19" s="10" t="s">
        <v>2379</v>
      </c>
      <c r="C19" s="199" t="s">
        <v>2433</v>
      </c>
      <c r="D19" s="199"/>
      <c r="E19" s="199"/>
      <c r="F19" s="199"/>
      <c r="G19" s="11">
        <f>SUM(G18)</f>
        <v>9.8280000000000012</v>
      </c>
      <c r="H19" s="11">
        <f>SUM(A13*0.2275)</f>
        <v>20.475000000000001</v>
      </c>
      <c r="I19" s="11" t="e">
        <f>SUM(I18)</f>
        <v>#VALUE!</v>
      </c>
      <c r="J19" s="11" t="e">
        <f>SUM(A7*0.2275)</f>
        <v>#VALUE!</v>
      </c>
      <c r="K19" s="11"/>
      <c r="W19" t="s">
        <v>3037</v>
      </c>
      <c r="X19" t="s">
        <v>3038</v>
      </c>
    </row>
    <row r="20" spans="1:24" s="12" customFormat="1" ht="62.1" customHeight="1">
      <c r="A20" s="9">
        <v>6</v>
      </c>
      <c r="B20" s="10" t="s">
        <v>2380</v>
      </c>
      <c r="C20" s="199" t="s">
        <v>2396</v>
      </c>
      <c r="D20" s="199"/>
      <c r="E20" s="199"/>
      <c r="F20" s="199"/>
      <c r="G20" s="200">
        <f>H19</f>
        <v>20.475000000000001</v>
      </c>
      <c r="H20" s="200"/>
      <c r="I20" s="200" t="e">
        <f>J19</f>
        <v>#VALUE!</v>
      </c>
      <c r="J20" s="200"/>
      <c r="K20" s="11"/>
      <c r="W20" t="s">
        <v>3039</v>
      </c>
      <c r="X20" t="s">
        <v>3040</v>
      </c>
    </row>
    <row r="21" spans="1:24" s="12" customFormat="1" ht="57.95" customHeight="1">
      <c r="A21" s="9">
        <v>7</v>
      </c>
      <c r="B21" s="10" t="s">
        <v>2381</v>
      </c>
      <c r="C21" s="199" t="s">
        <v>2397</v>
      </c>
      <c r="D21" s="199"/>
      <c r="E21" s="199"/>
      <c r="F21" s="199"/>
      <c r="G21" s="200">
        <f>SUM(A13*0.273)</f>
        <v>24.57</v>
      </c>
      <c r="H21" s="200"/>
      <c r="I21" s="200" t="e">
        <f>SUM(A7*0.273)</f>
        <v>#VALUE!</v>
      </c>
      <c r="J21" s="200"/>
      <c r="K21" s="11"/>
      <c r="W21" t="s">
        <v>3041</v>
      </c>
      <c r="X21" t="s">
        <v>3042</v>
      </c>
    </row>
    <row r="22" spans="1:24" s="12" customFormat="1" ht="66" customHeight="1">
      <c r="A22" s="9">
        <v>8</v>
      </c>
      <c r="B22" s="10" t="s">
        <v>2382</v>
      </c>
      <c r="C22" s="199" t="s">
        <v>2434</v>
      </c>
      <c r="D22" s="199"/>
      <c r="E22" s="199"/>
      <c r="F22" s="199"/>
      <c r="G22" s="11">
        <f>SUM(G21)</f>
        <v>24.57</v>
      </c>
      <c r="H22" s="11">
        <f>SUM(A13*0.5005)</f>
        <v>45.044999999999995</v>
      </c>
      <c r="I22" s="11" t="e">
        <f>SUM(I21)</f>
        <v>#VALUE!</v>
      </c>
      <c r="J22" s="11" t="e">
        <f>SUM(A7*0.5005)</f>
        <v>#VALUE!</v>
      </c>
      <c r="K22" s="11"/>
    </row>
    <row r="23" spans="1:24" s="12" customFormat="1" ht="41.1" customHeight="1">
      <c r="A23" s="9">
        <v>9</v>
      </c>
      <c r="B23" s="10" t="s">
        <v>2383</v>
      </c>
      <c r="C23" s="199" t="s">
        <v>2582</v>
      </c>
      <c r="D23" s="199"/>
      <c r="E23" s="199"/>
      <c r="F23" s="199"/>
      <c r="G23" s="200">
        <f>SUM(H22)</f>
        <v>45.044999999999995</v>
      </c>
      <c r="H23" s="200"/>
      <c r="I23" s="200" t="e">
        <f>SUM(J22)</f>
        <v>#VALUE!</v>
      </c>
      <c r="J23" s="200"/>
      <c r="K23" s="11"/>
    </row>
    <row r="24" spans="1:24" s="12" customFormat="1" ht="45.95" customHeight="1">
      <c r="A24" s="9">
        <v>10</v>
      </c>
      <c r="B24" s="10" t="s">
        <v>2384</v>
      </c>
      <c r="C24" s="199" t="s">
        <v>2583</v>
      </c>
      <c r="D24" s="199"/>
      <c r="E24" s="199"/>
      <c r="F24" s="199"/>
      <c r="G24" s="11">
        <f>SUM(G23)</f>
        <v>45.044999999999995</v>
      </c>
      <c r="H24" s="11">
        <f>SUM(A13*0.6825)</f>
        <v>61.424999999999997</v>
      </c>
      <c r="I24" s="11" t="e">
        <f>SUM(I23)</f>
        <v>#VALUE!</v>
      </c>
      <c r="J24" s="11" t="e">
        <f>SUM(A7*0.6825)</f>
        <v>#VALUE!</v>
      </c>
      <c r="K24" s="11"/>
    </row>
    <row r="25" spans="1:24" s="12" customFormat="1" ht="33" customHeight="1">
      <c r="A25" s="9">
        <v>11</v>
      </c>
      <c r="B25" s="10" t="s">
        <v>2385</v>
      </c>
      <c r="C25" s="199" t="s">
        <v>2584</v>
      </c>
      <c r="D25" s="199"/>
      <c r="E25" s="199"/>
      <c r="F25" s="199"/>
      <c r="G25" s="200">
        <f>SUM(H24)</f>
        <v>61.424999999999997</v>
      </c>
      <c r="H25" s="200"/>
      <c r="I25" s="200" t="e">
        <f>SUM(J24)</f>
        <v>#VALUE!</v>
      </c>
      <c r="J25" s="200"/>
      <c r="K25" s="11"/>
    </row>
    <row r="26" spans="1:24" s="12" customFormat="1" ht="33" customHeight="1">
      <c r="A26" s="9">
        <v>12</v>
      </c>
      <c r="B26" s="10" t="s">
        <v>2386</v>
      </c>
      <c r="C26" s="199" t="s">
        <v>2585</v>
      </c>
      <c r="D26" s="199"/>
      <c r="E26" s="199"/>
      <c r="F26" s="199"/>
      <c r="G26" s="11">
        <f>SUM(G25)</f>
        <v>61.424999999999997</v>
      </c>
      <c r="H26" s="11">
        <f>SUM(A13*0.7735)</f>
        <v>69.614999999999995</v>
      </c>
      <c r="I26" s="11" t="e">
        <f>SUM(I25)</f>
        <v>#VALUE!</v>
      </c>
      <c r="J26" s="11" t="e">
        <f>SUM(A7*0.7735)</f>
        <v>#VALUE!</v>
      </c>
      <c r="K26" s="11"/>
      <c r="S26" s="7"/>
    </row>
    <row r="27" spans="1:24" s="12" customFormat="1" ht="54.95" customHeight="1">
      <c r="A27" s="9">
        <v>13</v>
      </c>
      <c r="B27" s="10" t="s">
        <v>2387</v>
      </c>
      <c r="C27" s="199" t="s">
        <v>2586</v>
      </c>
      <c r="D27" s="199"/>
      <c r="E27" s="199"/>
      <c r="F27" s="199"/>
      <c r="G27" s="200">
        <f>SUM(H26)</f>
        <v>69.614999999999995</v>
      </c>
      <c r="H27" s="200"/>
      <c r="I27" s="200" t="e">
        <f>SUM(J26)</f>
        <v>#VALUE!</v>
      </c>
      <c r="J27" s="200"/>
      <c r="K27" s="11"/>
      <c r="S27" s="7"/>
    </row>
    <row r="28" spans="1:24" s="12" customFormat="1" ht="48" customHeight="1">
      <c r="A28" s="9">
        <v>14</v>
      </c>
      <c r="B28" s="10" t="s">
        <v>2388</v>
      </c>
      <c r="C28" s="199" t="s">
        <v>2587</v>
      </c>
      <c r="D28" s="199"/>
      <c r="E28" s="199"/>
      <c r="F28" s="199"/>
      <c r="G28" s="11">
        <f>SUM(G27)</f>
        <v>69.614999999999995</v>
      </c>
      <c r="H28" s="11">
        <f>SUM(A13*0.991)</f>
        <v>89.19</v>
      </c>
      <c r="I28" s="11" t="e">
        <f>SUM(I27)</f>
        <v>#VALUE!</v>
      </c>
      <c r="J28" s="11" t="e">
        <f>SUM(A7*0.991)</f>
        <v>#VALUE!</v>
      </c>
      <c r="K28" s="11"/>
      <c r="S28" s="7"/>
    </row>
    <row r="29" spans="1:24" ht="8.25" hidden="1" customHeight="1">
      <c r="A29" s="9">
        <v>15</v>
      </c>
      <c r="B29" s="10" t="s">
        <v>2389</v>
      </c>
      <c r="C29" s="199" t="s">
        <v>2588</v>
      </c>
      <c r="D29" s="199"/>
      <c r="E29" s="199"/>
      <c r="F29" s="199"/>
      <c r="G29" s="11">
        <f>SUM(H28)</f>
        <v>89.19</v>
      </c>
      <c r="H29" s="11">
        <f>SUM(A13*1)</f>
        <v>90</v>
      </c>
      <c r="I29" s="11" t="e">
        <f>SUM(J28)</f>
        <v>#VALUE!</v>
      </c>
      <c r="J29" s="13">
        <f>SUM(A7)</f>
        <v>0</v>
      </c>
      <c r="K29" s="11"/>
    </row>
    <row r="30" spans="1:24" ht="5.25" hidden="1" customHeight="1"/>
    <row r="31" spans="1:24" ht="9.75" customHeight="1"/>
  </sheetData>
  <mergeCells count="45">
    <mergeCell ref="I27:J27"/>
    <mergeCell ref="C25:F25"/>
    <mergeCell ref="G27:H27"/>
    <mergeCell ref="C26:F26"/>
    <mergeCell ref="I25:J25"/>
    <mergeCell ref="G25:H25"/>
    <mergeCell ref="C27:F27"/>
    <mergeCell ref="A13:K13"/>
    <mergeCell ref="C16:F16"/>
    <mergeCell ref="C17:F17"/>
    <mergeCell ref="A7:K7"/>
    <mergeCell ref="I14:J14"/>
    <mergeCell ref="A11:K11"/>
    <mergeCell ref="A12:K12"/>
    <mergeCell ref="A9:K9"/>
    <mergeCell ref="A8:K8"/>
    <mergeCell ref="A10:K10"/>
    <mergeCell ref="C14:F14"/>
    <mergeCell ref="C15:F15"/>
    <mergeCell ref="G14:H14"/>
    <mergeCell ref="I18:J18"/>
    <mergeCell ref="G16:H16"/>
    <mergeCell ref="I16:J16"/>
    <mergeCell ref="I23:J23"/>
    <mergeCell ref="G20:H20"/>
    <mergeCell ref="I20:J20"/>
    <mergeCell ref="G21:H21"/>
    <mergeCell ref="I21:J21"/>
    <mergeCell ref="G23:H23"/>
    <mergeCell ref="C21:F21"/>
    <mergeCell ref="G18:H18"/>
    <mergeCell ref="C29:F29"/>
    <mergeCell ref="C19:F19"/>
    <mergeCell ref="C18:F18"/>
    <mergeCell ref="C28:F28"/>
    <mergeCell ref="C20:F20"/>
    <mergeCell ref="C22:F22"/>
    <mergeCell ref="C23:F23"/>
    <mergeCell ref="C24:F24"/>
    <mergeCell ref="A1:K1"/>
    <mergeCell ref="A2:K2"/>
    <mergeCell ref="A3:K3"/>
    <mergeCell ref="A6:K6"/>
    <mergeCell ref="A4:K4"/>
    <mergeCell ref="A5:K5"/>
  </mergeCells>
  <phoneticPr fontId="1" type="noConversion"/>
  <dataValidations count="2">
    <dataValidation type="list" allowBlank="1" showInputMessage="1" showErrorMessage="1" sqref="A7:K7">
      <formula1>$S$2:$S$11</formula1>
    </dataValidation>
    <dataValidation type="list" allowBlank="1" showInputMessage="1" showErrorMessage="1" sqref="B10:K10 A10">
      <formula1>$W$2:$W$21</formula1>
    </dataValidation>
  </dataValidations>
  <printOptions horizontalCentered="1"/>
  <pageMargins left="0.23622047244094491" right="0.23622047244094491" top="0.53" bottom="0.56999999999999995" header="0.21" footer="0.21"/>
  <pageSetup scale="70" orientation="portrait" horizontalDpi="4294967292" verticalDpi="4294967292" r:id="rId1"/>
  <headerFooter>
    <oddHeader>&amp;C
 Blake Snyder/&amp;"-,Italic"Save the Cat&amp;"-,Regular" Beat Sheet - &amp;A</oddHeader>
    <oddFooter>&amp;CPrepared by Tony Hooper &amp;D&amp;RPage &amp;P</oddFooter>
  </headerFooter>
</worksheet>
</file>

<file path=xl/worksheets/sheet2.xml><?xml version="1.0" encoding="utf-8"?>
<worksheet xmlns="http://schemas.openxmlformats.org/spreadsheetml/2006/main" xmlns:r="http://schemas.openxmlformats.org/officeDocument/2006/relationships">
  <dimension ref="A1:M50"/>
  <sheetViews>
    <sheetView workbookViewId="0">
      <selection activeCell="C26" sqref="C26"/>
    </sheetView>
  </sheetViews>
  <sheetFormatPr defaultColWidth="10.875" defaultRowHeight="15.75"/>
  <cols>
    <col min="1" max="1" width="7.375" style="7" customWidth="1"/>
    <col min="2" max="2" width="15.375" style="7" bestFit="1" customWidth="1"/>
    <col min="3" max="5" width="8" style="7" customWidth="1"/>
    <col min="6" max="6" width="44.875" style="7" customWidth="1"/>
    <col min="7" max="8" width="5.25" style="7" customWidth="1"/>
    <col min="9" max="10" width="8" style="7" hidden="1" customWidth="1"/>
    <col min="11" max="11" width="0.25" style="7" hidden="1" customWidth="1"/>
    <col min="12" max="12" width="35.25" style="15" customWidth="1"/>
    <col min="13" max="13" width="32.375" style="7" customWidth="1"/>
    <col min="14" max="16384" width="10.875" style="7"/>
  </cols>
  <sheetData>
    <row r="1" spans="1:13" ht="33" customHeight="1">
      <c r="A1" s="216" t="str">
        <f ca="1">'Master Planning Sheet'!A3:K3</f>
        <v>[insert]</v>
      </c>
      <c r="B1" s="217"/>
      <c r="C1" s="217"/>
      <c r="D1" s="217"/>
      <c r="E1" s="217"/>
      <c r="F1" s="217"/>
      <c r="G1" s="217"/>
      <c r="H1" s="217"/>
      <c r="I1" s="217"/>
      <c r="J1" s="217"/>
      <c r="K1" s="217"/>
      <c r="L1" s="217"/>
      <c r="M1" s="48"/>
    </row>
    <row r="2" spans="1:13" ht="33" hidden="1" customHeight="1">
      <c r="A2" s="218" t="str">
        <f ca="1">'Master Planning Sheet'!A5:K5</f>
        <v>[insert]</v>
      </c>
      <c r="B2" s="219"/>
      <c r="C2" s="219"/>
      <c r="D2" s="219"/>
      <c r="E2" s="219"/>
      <c r="F2" s="219"/>
      <c r="G2" s="219"/>
      <c r="H2" s="219"/>
      <c r="I2" s="219"/>
      <c r="J2" s="219"/>
      <c r="K2" s="219"/>
      <c r="L2" s="219"/>
    </row>
    <row r="3" spans="1:13" ht="33" customHeight="1">
      <c r="A3" s="226" t="str">
        <f ca="1">'Master Planning Sheet'!A5:K5</f>
        <v>[insert]</v>
      </c>
      <c r="B3" s="226"/>
      <c r="C3" s="226"/>
      <c r="D3" s="226"/>
      <c r="E3" s="226"/>
      <c r="F3" s="226"/>
      <c r="G3" s="226"/>
      <c r="H3" s="226"/>
      <c r="I3" s="226"/>
      <c r="J3" s="226"/>
      <c r="K3" s="226"/>
      <c r="L3" s="27" t="str">
        <f ca="1">'Master Planning Sheet'!A7</f>
        <v>RITES OF PASSAGE:</v>
      </c>
      <c r="M3" s="27" t="str">
        <f ca="1">'Master Planning Sheet'!A10</f>
        <v>Quest</v>
      </c>
    </row>
    <row r="4" spans="1:13" ht="33" hidden="1" customHeight="1">
      <c r="A4" s="196" t="s">
        <v>2392</v>
      </c>
      <c r="B4" s="196"/>
      <c r="C4" s="196"/>
      <c r="D4" s="196"/>
      <c r="E4" s="196"/>
      <c r="F4" s="196"/>
      <c r="G4" s="196"/>
      <c r="H4" s="196"/>
      <c r="I4" s="196"/>
      <c r="J4" s="196"/>
      <c r="K4" s="196"/>
      <c r="M4" s="15"/>
    </row>
    <row r="5" spans="1:13" ht="33" hidden="1" customHeight="1">
      <c r="A5" s="227" t="str">
        <f ca="1">'Master Planning Sheet'!A5:K5</f>
        <v>[insert]</v>
      </c>
      <c r="B5" s="227"/>
      <c r="C5" s="227"/>
      <c r="D5" s="227"/>
      <c r="E5" s="227"/>
      <c r="F5" s="227"/>
      <c r="G5" s="227"/>
      <c r="H5" s="227"/>
      <c r="I5" s="227"/>
      <c r="J5" s="227"/>
      <c r="K5" s="227"/>
      <c r="M5" s="15"/>
    </row>
    <row r="6" spans="1:13" ht="33" hidden="1" customHeight="1">
      <c r="A6" s="196" t="s">
        <v>2738</v>
      </c>
      <c r="B6" s="196"/>
      <c r="C6" s="196"/>
      <c r="D6" s="196"/>
      <c r="E6" s="196"/>
      <c r="F6" s="196"/>
      <c r="G6" s="196"/>
      <c r="H6" s="196"/>
      <c r="I6" s="196"/>
      <c r="J6" s="196"/>
      <c r="K6" s="196"/>
      <c r="M6" s="15"/>
    </row>
    <row r="7" spans="1:13" ht="33" hidden="1" customHeight="1">
      <c r="A7" s="202">
        <v>30000</v>
      </c>
      <c r="B7" s="202"/>
      <c r="C7" s="202"/>
      <c r="D7" s="202"/>
      <c r="E7" s="202"/>
      <c r="F7" s="202"/>
      <c r="G7" s="202"/>
      <c r="H7" s="202"/>
      <c r="I7" s="202"/>
      <c r="J7" s="202"/>
      <c r="K7" s="202"/>
      <c r="M7" s="15"/>
    </row>
    <row r="8" spans="1:13" ht="33" hidden="1" customHeight="1">
      <c r="A8" s="201" t="s">
        <v>2429</v>
      </c>
      <c r="B8" s="201"/>
      <c r="C8" s="201"/>
      <c r="D8" s="201"/>
      <c r="E8" s="201"/>
      <c r="F8" s="201"/>
      <c r="G8" s="201"/>
      <c r="H8" s="201"/>
      <c r="I8" s="201"/>
      <c r="J8" s="201"/>
      <c r="K8" s="201"/>
      <c r="M8" s="15"/>
    </row>
    <row r="9" spans="1:13" ht="33" hidden="1" customHeight="1">
      <c r="A9" s="202">
        <f ca="1">'Master Planning Sheet'!A13:K13</f>
        <v>90</v>
      </c>
      <c r="B9" s="202"/>
      <c r="C9" s="202"/>
      <c r="D9" s="202"/>
      <c r="E9" s="202"/>
      <c r="F9" s="202"/>
      <c r="G9" s="202"/>
      <c r="H9" s="202"/>
      <c r="I9" s="202"/>
      <c r="J9" s="202"/>
      <c r="K9" s="202"/>
      <c r="M9" s="15"/>
    </row>
    <row r="10" spans="1:13" s="8" customFormat="1" ht="33" customHeight="1">
      <c r="A10" s="3" t="s">
        <v>2390</v>
      </c>
      <c r="B10" s="3" t="s">
        <v>2430</v>
      </c>
      <c r="C10" s="201" t="s">
        <v>2391</v>
      </c>
      <c r="D10" s="201"/>
      <c r="E10" s="201"/>
      <c r="F10" s="201"/>
      <c r="G10" s="201" t="s">
        <v>2431</v>
      </c>
      <c r="H10" s="201"/>
      <c r="I10" s="201" t="s">
        <v>2374</v>
      </c>
      <c r="J10" s="201"/>
      <c r="K10" s="3" t="s">
        <v>2398</v>
      </c>
      <c r="L10" s="17" t="s">
        <v>2739</v>
      </c>
      <c r="M10" s="17" t="s">
        <v>3506</v>
      </c>
    </row>
    <row r="11" spans="1:13" s="12" customFormat="1" ht="36.950000000000003" customHeight="1">
      <c r="A11" s="9">
        <v>1</v>
      </c>
      <c r="B11" s="10" t="s">
        <v>2375</v>
      </c>
      <c r="C11" s="215" t="s">
        <v>3909</v>
      </c>
      <c r="D11" s="215"/>
      <c r="E11" s="215"/>
      <c r="F11" s="215"/>
      <c r="G11" s="9">
        <v>1</v>
      </c>
      <c r="H11" s="11">
        <f>SUM(A9*1%)</f>
        <v>0.9</v>
      </c>
      <c r="I11" s="9">
        <v>1</v>
      </c>
      <c r="J11" s="9">
        <f>SUM(A7*0.01)</f>
        <v>300</v>
      </c>
      <c r="K11" s="9"/>
      <c r="L11" s="220">
        <f ca="1">'Basic Story Data'!B41</f>
        <v>0</v>
      </c>
      <c r="M11" s="220" t="str">
        <f ca="1">'Basic Story Data'!AP22</f>
        <v>Act one is setup, where the hero(ine) gets the royal boot -- "a force moves him to act, either out of necessity or desire."  There is usually a major event or incident, a "motivating incident", which shapes and foreshadows the rest of the quest. Don't forget the sidekicks, good buddies, and other travelling companions.  There is almost a natural magnetism about a person setting out on a quest that pulls a suitable cast of helpers out of the fields, woods, and other hideyholes. After act one, the reader should be asking "Will (fill in your protagonist's name here) _find_ the (fill in desired object of quest)?"</v>
      </c>
    </row>
    <row r="12" spans="1:13" s="12" customFormat="1" ht="33" customHeight="1">
      <c r="A12" s="9">
        <v>2</v>
      </c>
      <c r="B12" s="10" t="s">
        <v>2376</v>
      </c>
      <c r="C12" s="215" t="s">
        <v>3909</v>
      </c>
      <c r="D12" s="215"/>
      <c r="E12" s="215"/>
      <c r="F12" s="215"/>
      <c r="G12" s="200">
        <f>SUM(A9*0.0455)</f>
        <v>4.0949999999999998</v>
      </c>
      <c r="H12" s="200"/>
      <c r="I12" s="200">
        <f>SUM(A7*0.0455)</f>
        <v>1365</v>
      </c>
      <c r="J12" s="200"/>
      <c r="K12" s="11"/>
      <c r="L12" s="221"/>
      <c r="M12" s="221"/>
    </row>
    <row r="13" spans="1:13" s="12" customFormat="1" ht="78.75" customHeight="1">
      <c r="A13" s="9">
        <v>3</v>
      </c>
      <c r="B13" s="10" t="s">
        <v>2377</v>
      </c>
      <c r="C13" s="215" t="s">
        <v>3909</v>
      </c>
      <c r="D13" s="215"/>
      <c r="E13" s="215"/>
      <c r="F13" s="215"/>
      <c r="G13" s="9">
        <v>1</v>
      </c>
      <c r="H13" s="11">
        <f>SUM(A9*0.091)</f>
        <v>8.19</v>
      </c>
      <c r="I13" s="9">
        <v>1</v>
      </c>
      <c r="J13" s="11">
        <f>SUM(A7*0.091)</f>
        <v>2730</v>
      </c>
      <c r="K13" s="11"/>
      <c r="L13" s="221"/>
      <c r="M13" s="221"/>
    </row>
    <row r="14" spans="1:13" s="12" customFormat="1" ht="39" customHeight="1">
      <c r="A14" s="9">
        <v>4</v>
      </c>
      <c r="B14" s="10" t="s">
        <v>2378</v>
      </c>
      <c r="C14" s="215" t="s">
        <v>3909</v>
      </c>
      <c r="D14" s="215"/>
      <c r="E14" s="215"/>
      <c r="F14" s="215"/>
      <c r="G14" s="200">
        <f>SUM(A9*0.1092)</f>
        <v>9.8280000000000012</v>
      </c>
      <c r="H14" s="200"/>
      <c r="I14" s="200">
        <f>SUM(A7*0.1092)</f>
        <v>3276</v>
      </c>
      <c r="J14" s="200"/>
      <c r="K14" s="11"/>
      <c r="L14" s="221"/>
      <c r="M14" s="221"/>
    </row>
    <row r="15" spans="1:13" s="12" customFormat="1" ht="105.75" customHeight="1">
      <c r="A15" s="9">
        <v>5</v>
      </c>
      <c r="B15" s="10" t="s">
        <v>2379</v>
      </c>
      <c r="C15" s="215" t="s">
        <v>3909</v>
      </c>
      <c r="D15" s="215"/>
      <c r="E15" s="215"/>
      <c r="F15" s="215"/>
      <c r="G15" s="11">
        <f>SUM(G14)</f>
        <v>9.8280000000000012</v>
      </c>
      <c r="H15" s="11">
        <f>SUM(A9*0.2275)</f>
        <v>20.475000000000001</v>
      </c>
      <c r="I15" s="11">
        <f>SUM(I14)</f>
        <v>3276</v>
      </c>
      <c r="J15" s="11">
        <f>SUM(A7*0.2275)</f>
        <v>6825</v>
      </c>
      <c r="K15" s="11"/>
      <c r="L15" s="222"/>
      <c r="M15" s="222"/>
    </row>
    <row r="16" spans="1:13" s="12" customFormat="1" ht="75.75" customHeight="1">
      <c r="A16" s="9">
        <v>6</v>
      </c>
      <c r="B16" s="10" t="s">
        <v>2380</v>
      </c>
      <c r="C16" s="215" t="s">
        <v>3909</v>
      </c>
      <c r="D16" s="215"/>
      <c r="E16" s="215"/>
      <c r="F16" s="215"/>
      <c r="G16" s="200">
        <f>H15</f>
        <v>20.475000000000001</v>
      </c>
      <c r="H16" s="200"/>
      <c r="I16" s="200">
        <f>J15</f>
        <v>6825</v>
      </c>
      <c r="J16" s="200"/>
      <c r="K16" s="11"/>
      <c r="L16" s="220">
        <f ca="1">'Basic Story Data'!B45</f>
        <v>0</v>
      </c>
      <c r="M16" s="223" t="str">
        <f ca="1">'Basic Story Data'!AQ22</f>
        <v>Act two is where we wander through wonders, disappointments, and delays. We run into difficulties, obstacles, those little "experiences" that make your character show their mettle in interesting ways.</v>
      </c>
    </row>
    <row r="17" spans="1:13" s="12" customFormat="1" ht="62.1" customHeight="1">
      <c r="A17" s="9">
        <v>7</v>
      </c>
      <c r="B17" s="10" t="s">
        <v>2381</v>
      </c>
      <c r="C17" s="215" t="s">
        <v>3909</v>
      </c>
      <c r="D17" s="215"/>
      <c r="E17" s="215"/>
      <c r="F17" s="215"/>
      <c r="G17" s="200">
        <f>SUM(A9*0.273)</f>
        <v>24.57</v>
      </c>
      <c r="H17" s="200"/>
      <c r="I17" s="200">
        <f>SUM(A7*0.273)</f>
        <v>8190.0000000000009</v>
      </c>
      <c r="J17" s="200"/>
      <c r="K17" s="11"/>
      <c r="L17" s="221"/>
      <c r="M17" s="224"/>
    </row>
    <row r="18" spans="1:13" s="12" customFormat="1" ht="91.5" customHeight="1">
      <c r="A18" s="9">
        <v>8</v>
      </c>
      <c r="B18" s="10" t="s">
        <v>2382</v>
      </c>
      <c r="C18" s="215" t="s">
        <v>3909</v>
      </c>
      <c r="D18" s="215"/>
      <c r="E18" s="215"/>
      <c r="F18" s="215"/>
      <c r="G18" s="11">
        <f>SUM(G17)</f>
        <v>24.57</v>
      </c>
      <c r="H18" s="11">
        <f>SUM(A9*0.5005)</f>
        <v>45.044999999999995</v>
      </c>
      <c r="I18" s="11">
        <f>SUM(I17)</f>
        <v>8190.0000000000009</v>
      </c>
      <c r="J18" s="11">
        <f>SUM(A7*0.5005)</f>
        <v>15014.999999999998</v>
      </c>
      <c r="K18" s="11"/>
      <c r="L18" s="221"/>
      <c r="M18" s="224"/>
    </row>
    <row r="19" spans="1:13" s="12" customFormat="1" ht="113.25" customHeight="1">
      <c r="A19" s="9">
        <v>9</v>
      </c>
      <c r="B19" s="10" t="s">
        <v>2383</v>
      </c>
      <c r="C19" s="215" t="s">
        <v>3909</v>
      </c>
      <c r="D19" s="215"/>
      <c r="E19" s="215"/>
      <c r="F19" s="215"/>
      <c r="G19" s="200">
        <f>SUM(H18)</f>
        <v>45.044999999999995</v>
      </c>
      <c r="H19" s="200"/>
      <c r="I19" s="200">
        <f>SUM(J18)</f>
        <v>15014.999999999998</v>
      </c>
      <c r="J19" s="200"/>
      <c r="K19" s="11"/>
      <c r="L19" s="222"/>
      <c r="M19" s="224"/>
    </row>
    <row r="20" spans="1:13" s="12" customFormat="1" ht="96" customHeight="1">
      <c r="A20" s="9">
        <v>10</v>
      </c>
      <c r="B20" s="10" t="s">
        <v>2384</v>
      </c>
      <c r="C20" s="215" t="s">
        <v>3909</v>
      </c>
      <c r="D20" s="215"/>
      <c r="E20" s="215"/>
      <c r="F20" s="215"/>
      <c r="G20" s="11">
        <f>SUM(G19)</f>
        <v>45.044999999999995</v>
      </c>
      <c r="H20" s="11">
        <f>SUM(A9*0.6825)</f>
        <v>61.424999999999997</v>
      </c>
      <c r="I20" s="11">
        <f>SUM(I19)</f>
        <v>15014.999999999998</v>
      </c>
      <c r="J20" s="11">
        <f>SUM(A7*0.6825)</f>
        <v>20475</v>
      </c>
      <c r="K20" s="11"/>
      <c r="L20" s="220">
        <f ca="1">'Basic Story Data'!B49</f>
        <v>0</v>
      </c>
      <c r="M20" s="224"/>
    </row>
    <row r="21" spans="1:13" s="12" customFormat="1" ht="45.95" customHeight="1">
      <c r="A21" s="9">
        <v>11</v>
      </c>
      <c r="B21" s="10" t="s">
        <v>2385</v>
      </c>
      <c r="C21" s="215" t="s">
        <v>3909</v>
      </c>
      <c r="D21" s="215"/>
      <c r="E21" s="215"/>
      <c r="F21" s="215"/>
      <c r="G21" s="200">
        <f>SUM(H20)</f>
        <v>61.424999999999997</v>
      </c>
      <c r="H21" s="200"/>
      <c r="I21" s="200">
        <f>SUM(J20)</f>
        <v>20475</v>
      </c>
      <c r="J21" s="200"/>
      <c r="K21" s="11"/>
      <c r="L21" s="221"/>
      <c r="M21" s="224"/>
    </row>
    <row r="22" spans="1:13" s="12" customFormat="1" ht="78.75" customHeight="1">
      <c r="A22" s="9">
        <v>12</v>
      </c>
      <c r="B22" s="10" t="s">
        <v>2386</v>
      </c>
      <c r="C22" s="215" t="s">
        <v>3909</v>
      </c>
      <c r="D22" s="215"/>
      <c r="E22" s="215"/>
      <c r="F22" s="215"/>
      <c r="G22" s="11">
        <f>SUM(G21)</f>
        <v>61.424999999999997</v>
      </c>
      <c r="H22" s="11">
        <f>SUM(A9*0.7735)</f>
        <v>69.614999999999995</v>
      </c>
      <c r="I22" s="11">
        <f>SUM(I21)</f>
        <v>20475</v>
      </c>
      <c r="J22" s="11">
        <f>SUM(A7*0.7735)</f>
        <v>23205</v>
      </c>
      <c r="K22" s="11"/>
      <c r="L22" s="222"/>
      <c r="M22" s="225"/>
    </row>
    <row r="23" spans="1:13" s="12" customFormat="1" ht="101.25" customHeight="1">
      <c r="A23" s="9">
        <v>13</v>
      </c>
      <c r="B23" s="10" t="s">
        <v>2387</v>
      </c>
      <c r="C23" s="215" t="s">
        <v>3909</v>
      </c>
      <c r="D23" s="215"/>
      <c r="E23" s="215"/>
      <c r="F23" s="215"/>
      <c r="G23" s="200">
        <f>SUM(H22)</f>
        <v>69.614999999999995</v>
      </c>
      <c r="H23" s="200"/>
      <c r="I23" s="200">
        <f>SUM(J22)</f>
        <v>23205</v>
      </c>
      <c r="J23" s="200"/>
      <c r="K23" s="11"/>
      <c r="L23" s="220">
        <f ca="1">'Basic Story Data'!B53</f>
        <v>0</v>
      </c>
      <c r="M23" s="220" t="str">
        <f ca="1">'Basic Story Data'!AR22</f>
        <v>Act three!  Do we reach the goal (get the gold, find the lost treasure, etc.)?  And when we do, what happens?</v>
      </c>
    </row>
    <row r="24" spans="1:13" s="12" customFormat="1" ht="95.25" customHeight="1">
      <c r="A24" s="9">
        <v>14</v>
      </c>
      <c r="B24" s="10" t="s">
        <v>2388</v>
      </c>
      <c r="C24" s="215" t="s">
        <v>3909</v>
      </c>
      <c r="D24" s="215"/>
      <c r="E24" s="215"/>
      <c r="F24" s="215"/>
      <c r="G24" s="11">
        <f>SUM(G23)</f>
        <v>69.614999999999995</v>
      </c>
      <c r="H24" s="11">
        <f>SUM(A9*0.991)</f>
        <v>89.19</v>
      </c>
      <c r="I24" s="11">
        <f>SUM(I23)</f>
        <v>23205</v>
      </c>
      <c r="J24" s="11">
        <f>SUM(A7*0.991)</f>
        <v>29730</v>
      </c>
      <c r="K24" s="11"/>
      <c r="L24" s="221"/>
      <c r="M24" s="221"/>
    </row>
    <row r="25" spans="1:13" s="12" customFormat="1" ht="89.25" customHeight="1">
      <c r="A25" s="9">
        <v>15</v>
      </c>
      <c r="B25" s="10" t="s">
        <v>2389</v>
      </c>
      <c r="C25" s="215" t="s">
        <v>3909</v>
      </c>
      <c r="D25" s="215"/>
      <c r="E25" s="215"/>
      <c r="F25" s="215"/>
      <c r="G25" s="11">
        <f>SUM(H24)</f>
        <v>89.19</v>
      </c>
      <c r="H25" s="11">
        <f>SUM(A9*1)</f>
        <v>90</v>
      </c>
      <c r="I25" s="11">
        <f>SUM(J24)</f>
        <v>29730</v>
      </c>
      <c r="J25" s="13">
        <f>SUM(A7)</f>
        <v>30000</v>
      </c>
      <c r="K25" s="11"/>
      <c r="L25" s="222"/>
      <c r="M25" s="222"/>
    </row>
    <row r="26" spans="1:13">
      <c r="C26" s="14"/>
      <c r="D26" s="14"/>
      <c r="E26" s="14"/>
      <c r="F26" s="14"/>
    </row>
    <row r="27" spans="1:13">
      <c r="C27" s="14"/>
      <c r="D27" s="14"/>
      <c r="E27" s="14"/>
      <c r="F27" s="14"/>
    </row>
    <row r="28" spans="1:13">
      <c r="C28" s="14"/>
      <c r="D28" s="14"/>
      <c r="E28" s="14"/>
      <c r="F28" s="14"/>
    </row>
    <row r="29" spans="1:13">
      <c r="C29" s="14"/>
      <c r="D29" s="14"/>
      <c r="E29" s="14"/>
      <c r="F29" s="14"/>
    </row>
    <row r="30" spans="1:13">
      <c r="C30" s="14"/>
      <c r="D30" s="14"/>
      <c r="E30" s="14"/>
      <c r="F30" s="14"/>
    </row>
    <row r="31" spans="1:13">
      <c r="C31" s="14"/>
      <c r="D31" s="14"/>
      <c r="E31" s="14"/>
      <c r="F31" s="14"/>
    </row>
    <row r="32" spans="1:13">
      <c r="C32" s="14"/>
      <c r="D32" s="14"/>
      <c r="E32" s="14"/>
      <c r="F32" s="14"/>
    </row>
    <row r="33" spans="3:6">
      <c r="C33" s="14"/>
      <c r="D33" s="14"/>
      <c r="E33" s="14"/>
      <c r="F33" s="14"/>
    </row>
    <row r="34" spans="3:6">
      <c r="C34" s="14"/>
      <c r="D34" s="14"/>
      <c r="E34" s="14"/>
      <c r="F34" s="14"/>
    </row>
    <row r="35" spans="3:6">
      <c r="C35" s="14"/>
      <c r="D35" s="14"/>
      <c r="E35" s="14"/>
      <c r="F35" s="14"/>
    </row>
    <row r="36" spans="3:6">
      <c r="C36" s="14"/>
      <c r="D36" s="14"/>
      <c r="E36" s="14"/>
      <c r="F36" s="14"/>
    </row>
    <row r="37" spans="3:6">
      <c r="C37" s="14"/>
      <c r="D37" s="14"/>
      <c r="E37" s="14"/>
      <c r="F37" s="14"/>
    </row>
    <row r="38" spans="3:6">
      <c r="C38" s="14"/>
      <c r="D38" s="14"/>
      <c r="E38" s="14"/>
      <c r="F38" s="14"/>
    </row>
    <row r="39" spans="3:6">
      <c r="C39" s="14"/>
      <c r="D39" s="14"/>
      <c r="E39" s="14"/>
      <c r="F39" s="14"/>
    </row>
    <row r="40" spans="3:6">
      <c r="C40" s="14"/>
      <c r="D40" s="14"/>
      <c r="E40" s="14"/>
      <c r="F40" s="14"/>
    </row>
    <row r="41" spans="3:6">
      <c r="C41" s="14"/>
      <c r="D41" s="14"/>
      <c r="E41" s="14"/>
      <c r="F41" s="14"/>
    </row>
    <row r="42" spans="3:6">
      <c r="C42" s="14"/>
      <c r="D42" s="14"/>
      <c r="E42" s="14"/>
      <c r="F42" s="14"/>
    </row>
    <row r="43" spans="3:6">
      <c r="C43" s="14"/>
      <c r="D43" s="14"/>
      <c r="E43" s="14"/>
      <c r="F43" s="14"/>
    </row>
    <row r="44" spans="3:6">
      <c r="C44" s="14"/>
      <c r="D44" s="14"/>
      <c r="E44" s="14"/>
      <c r="F44" s="14"/>
    </row>
    <row r="45" spans="3:6">
      <c r="C45" s="14"/>
      <c r="D45" s="14"/>
      <c r="E45" s="14"/>
      <c r="F45" s="14"/>
    </row>
    <row r="46" spans="3:6">
      <c r="C46" s="14"/>
      <c r="D46" s="14"/>
      <c r="E46" s="14"/>
      <c r="F46" s="14"/>
    </row>
    <row r="47" spans="3:6">
      <c r="C47" s="14"/>
      <c r="D47" s="14"/>
      <c r="E47" s="14"/>
      <c r="F47" s="14"/>
    </row>
    <row r="48" spans="3:6">
      <c r="C48" s="14"/>
      <c r="D48" s="14"/>
      <c r="E48" s="14"/>
      <c r="F48" s="14"/>
    </row>
    <row r="49" spans="3:6">
      <c r="C49" s="14"/>
      <c r="D49" s="14"/>
      <c r="E49" s="14"/>
      <c r="F49" s="14"/>
    </row>
    <row r="50" spans="3:6">
      <c r="C50" s="14"/>
      <c r="D50" s="14"/>
      <c r="E50" s="14"/>
      <c r="F50" s="14"/>
    </row>
  </sheetData>
  <mergeCells count="48">
    <mergeCell ref="A4:K4"/>
    <mergeCell ref="G10:H10"/>
    <mergeCell ref="A8:K8"/>
    <mergeCell ref="A9:K9"/>
    <mergeCell ref="I12:J12"/>
    <mergeCell ref="G12:H12"/>
    <mergeCell ref="A5:K5"/>
    <mergeCell ref="M11:M15"/>
    <mergeCell ref="M23:M25"/>
    <mergeCell ref="M16:M22"/>
    <mergeCell ref="L11:L15"/>
    <mergeCell ref="L23:L25"/>
    <mergeCell ref="L20:L22"/>
    <mergeCell ref="C25:F25"/>
    <mergeCell ref="G17:H17"/>
    <mergeCell ref="C24:F24"/>
    <mergeCell ref="G23:H23"/>
    <mergeCell ref="C17:F17"/>
    <mergeCell ref="G21:H21"/>
    <mergeCell ref="C22:F22"/>
    <mergeCell ref="C23:F23"/>
    <mergeCell ref="A1:L1"/>
    <mergeCell ref="A2:L2"/>
    <mergeCell ref="C16:F16"/>
    <mergeCell ref="L16:L19"/>
    <mergeCell ref="I10:J10"/>
    <mergeCell ref="C14:F14"/>
    <mergeCell ref="G16:H16"/>
    <mergeCell ref="A3:K3"/>
    <mergeCell ref="C11:F11"/>
    <mergeCell ref="I14:J14"/>
    <mergeCell ref="I17:J17"/>
    <mergeCell ref="C10:F10"/>
    <mergeCell ref="C12:F12"/>
    <mergeCell ref="C13:F13"/>
    <mergeCell ref="C15:F15"/>
    <mergeCell ref="G14:H14"/>
    <mergeCell ref="I16:J16"/>
    <mergeCell ref="A6:K6"/>
    <mergeCell ref="A7:K7"/>
    <mergeCell ref="I23:J23"/>
    <mergeCell ref="I21:J21"/>
    <mergeCell ref="C18:F18"/>
    <mergeCell ref="C20:F20"/>
    <mergeCell ref="C19:F19"/>
    <mergeCell ref="G19:H19"/>
    <mergeCell ref="C21:F21"/>
    <mergeCell ref="I19:J19"/>
  </mergeCells>
  <phoneticPr fontId="1" type="noConversion"/>
  <pageMargins left="0.7" right="0.74803149606299213" top="0.35" bottom="0.39" header="0.17" footer="0.17"/>
  <pageSetup paperSize="9" scale="70" orientation="landscape" r:id="rId1"/>
  <headerFooter alignWithMargins="0">
    <oddHeader>&amp;A</oddHeader>
    <oddFooter>&amp;C&amp;F by Tony Hooper&amp;RPage &amp;P</oddFooter>
  </headerFooter>
</worksheet>
</file>

<file path=xl/worksheets/sheet3.xml><?xml version="1.0" encoding="utf-8"?>
<worksheet xmlns="http://schemas.openxmlformats.org/spreadsheetml/2006/main" xmlns:r="http://schemas.openxmlformats.org/officeDocument/2006/relationships">
  <dimension ref="A1:IV1183"/>
  <sheetViews>
    <sheetView topLeftCell="A151" workbookViewId="0">
      <selection activeCell="B186" sqref="B186:F186"/>
    </sheetView>
  </sheetViews>
  <sheetFormatPr defaultRowHeight="15.75"/>
  <cols>
    <col min="1" max="1" width="9" style="37"/>
    <col min="2" max="2" width="5.5" style="37" customWidth="1"/>
    <col min="3" max="3" width="9" style="37"/>
    <col min="4" max="4" width="5.5" style="37" customWidth="1"/>
    <col min="5" max="5" width="9" style="37"/>
    <col min="6" max="6" width="9.25" style="37" customWidth="1"/>
    <col min="7" max="11" width="9" style="37"/>
    <col min="12" max="12" width="15.375" style="37" customWidth="1"/>
    <col min="14" max="14" width="9" hidden="1" customWidth="1"/>
    <col min="15" max="15" width="9" style="25" hidden="1" customWidth="1"/>
    <col min="16" max="38" width="9" hidden="1" customWidth="1"/>
    <col min="39" max="39" width="10" hidden="1" customWidth="1"/>
    <col min="40" max="45" width="9" hidden="1" customWidth="1"/>
    <col min="46" max="50" width="34.625" hidden="1" customWidth="1"/>
    <col min="51" max="51" width="9" hidden="1" customWidth="1"/>
    <col min="52" max="53" width="30.875" hidden="1" customWidth="1"/>
    <col min="54" max="64" width="9" hidden="1" customWidth="1"/>
    <col min="65" max="65" width="19" hidden="1" customWidth="1"/>
    <col min="66" max="66" width="15.875" hidden="1" customWidth="1"/>
    <col min="67" max="117" width="9" hidden="1" customWidth="1"/>
    <col min="118" max="127" width="0" hidden="1" customWidth="1"/>
  </cols>
  <sheetData>
    <row r="1" spans="1:73" ht="28.5" thickBot="1">
      <c r="A1" s="216" t="str">
        <f ca="1">'Master Planning Sheet'!A3:K3</f>
        <v>[insert]</v>
      </c>
      <c r="B1" s="217"/>
      <c r="C1" s="217"/>
      <c r="D1" s="217"/>
      <c r="E1" s="217"/>
      <c r="F1" s="217"/>
      <c r="G1" s="217"/>
      <c r="H1" s="217"/>
      <c r="I1" s="217"/>
      <c r="J1" s="217"/>
      <c r="K1" s="217"/>
      <c r="L1" s="217"/>
      <c r="AM1" s="41" t="s">
        <v>3043</v>
      </c>
      <c r="AN1" s="46" t="s">
        <v>2812</v>
      </c>
      <c r="AO1" s="46" t="s">
        <v>3046</v>
      </c>
      <c r="AP1" t="s">
        <v>2741</v>
      </c>
      <c r="AQ1" t="s">
        <v>3045</v>
      </c>
      <c r="AR1" t="s">
        <v>2740</v>
      </c>
      <c r="AT1" s="64" t="s">
        <v>3426</v>
      </c>
      <c r="AU1" s="65" t="s">
        <v>3427</v>
      </c>
      <c r="AV1" s="65" t="s">
        <v>3428</v>
      </c>
      <c r="AW1" s="65" t="s">
        <v>3429</v>
      </c>
      <c r="AX1" s="65" t="s">
        <v>3430</v>
      </c>
      <c r="AZ1" s="65" t="s">
        <v>3427</v>
      </c>
      <c r="BA1" s="65" t="s">
        <v>3534</v>
      </c>
      <c r="BJ1" t="s">
        <v>1603</v>
      </c>
      <c r="BK1" t="s">
        <v>1055</v>
      </c>
      <c r="BQ1" s="41"/>
      <c r="BR1" s="26"/>
      <c r="BT1" s="41"/>
      <c r="BU1" s="26"/>
    </row>
    <row r="2" spans="1:73" ht="26.25" thickBot="1">
      <c r="A2" s="226" t="str">
        <f ca="1">'Master Planning Sheet'!A5:K5</f>
        <v>[insert]</v>
      </c>
      <c r="B2" s="226"/>
      <c r="C2" s="226"/>
      <c r="D2" s="226"/>
      <c r="E2" s="226"/>
      <c r="F2" s="226"/>
      <c r="G2" s="226"/>
      <c r="H2" s="226"/>
      <c r="I2" s="226"/>
      <c r="J2" s="226"/>
      <c r="K2" s="226"/>
      <c r="L2" s="194" t="str">
        <f ca="1">'Master Planning Sheet'!A7</f>
        <v>RITES OF PASSAGE:</v>
      </c>
      <c r="N2" s="25" t="s">
        <v>2611</v>
      </c>
      <c r="O2" s="25" t="s">
        <v>2612</v>
      </c>
      <c r="P2" t="s">
        <v>2613</v>
      </c>
      <c r="Q2" t="s">
        <v>2943</v>
      </c>
      <c r="R2" t="s">
        <v>2946</v>
      </c>
      <c r="S2" t="s">
        <v>3125</v>
      </c>
      <c r="AM2" t="s">
        <v>3003</v>
      </c>
      <c r="AN2" t="s">
        <v>3004</v>
      </c>
      <c r="AO2" t="s">
        <v>3195</v>
      </c>
      <c r="AP2" t="s">
        <v>3346</v>
      </c>
      <c r="AQ2" t="s">
        <v>3347</v>
      </c>
      <c r="AR2" t="s">
        <v>3348</v>
      </c>
      <c r="AT2" s="66">
        <v>1</v>
      </c>
      <c r="AU2" s="67" t="s">
        <v>2217</v>
      </c>
      <c r="AV2" s="68" t="s">
        <v>3509</v>
      </c>
      <c r="AW2" s="67" t="s">
        <v>3510</v>
      </c>
      <c r="AX2" s="69" t="s">
        <v>3511</v>
      </c>
      <c r="AY2">
        <v>0</v>
      </c>
      <c r="AZ2" s="73" t="s">
        <v>3532</v>
      </c>
      <c r="BA2" s="68" t="s">
        <v>3537</v>
      </c>
      <c r="BJ2" t="s">
        <v>1058</v>
      </c>
      <c r="BK2" t="s">
        <v>1060</v>
      </c>
      <c r="BP2" s="114"/>
      <c r="BQ2" s="44" t="s">
        <v>3152</v>
      </c>
      <c r="BR2" t="s">
        <v>3153</v>
      </c>
    </row>
    <row r="3" spans="1:73" ht="19.5" thickBot="1">
      <c r="A3" s="282" t="str">
        <f ca="1">'Master Planning Sheet'!A10:K10</f>
        <v>Quest</v>
      </c>
      <c r="B3" s="283"/>
      <c r="C3" s="284"/>
      <c r="D3" s="285" t="str">
        <f>VLOOKUP(A3,AM2:AN21,2)</f>
        <v xml:space="preserve"> A character-driven story that has a hero go on a journey for something that changes him in some way.</v>
      </c>
      <c r="E3" s="286"/>
      <c r="F3" s="286"/>
      <c r="G3" s="286"/>
      <c r="H3" s="286"/>
      <c r="I3" s="286"/>
      <c r="J3" s="286"/>
      <c r="K3" s="286"/>
      <c r="L3" s="287"/>
      <c r="N3" s="22" t="s">
        <v>2944</v>
      </c>
      <c r="O3" t="s">
        <v>2947</v>
      </c>
      <c r="P3" t="s">
        <v>2948</v>
      </c>
      <c r="Q3" t="s">
        <v>2949</v>
      </c>
      <c r="R3" t="s">
        <v>2945</v>
      </c>
      <c r="S3" s="24" t="s">
        <v>2950</v>
      </c>
      <c r="AM3" t="s">
        <v>3005</v>
      </c>
      <c r="AN3" t="s">
        <v>3006</v>
      </c>
      <c r="AO3" s="47" t="s">
        <v>3505</v>
      </c>
      <c r="AP3" s="47" t="s">
        <v>3188</v>
      </c>
      <c r="AQ3" s="47" t="s">
        <v>3189</v>
      </c>
      <c r="AR3" s="47" t="s">
        <v>3190</v>
      </c>
      <c r="AT3" s="66">
        <v>2</v>
      </c>
      <c r="AU3" s="67" t="s">
        <v>3512</v>
      </c>
      <c r="AV3" s="67" t="s">
        <v>3513</v>
      </c>
      <c r="AW3" s="68" t="s">
        <v>3514</v>
      </c>
      <c r="AX3" s="67" t="s">
        <v>3515</v>
      </c>
      <c r="AY3">
        <v>1</v>
      </c>
      <c r="AZ3" s="73" t="s">
        <v>3544</v>
      </c>
      <c r="BA3" s="73" t="s">
        <v>3536</v>
      </c>
      <c r="BJ3" t="s">
        <v>1061</v>
      </c>
      <c r="BK3" t="s">
        <v>1063</v>
      </c>
      <c r="BP3" s="114"/>
      <c r="BQ3" s="45" t="s">
        <v>2341</v>
      </c>
      <c r="BR3" s="25" t="s">
        <v>2342</v>
      </c>
    </row>
    <row r="4" spans="1:73" ht="15.75" customHeight="1" thickBot="1">
      <c r="A4" s="29"/>
      <c r="B4" s="30"/>
      <c r="C4" s="30"/>
      <c r="D4" s="30"/>
      <c r="E4" s="30"/>
      <c r="F4" s="30"/>
      <c r="G4" s="30"/>
      <c r="H4" s="30"/>
      <c r="I4" s="30"/>
      <c r="J4" s="30"/>
      <c r="K4" s="30"/>
      <c r="L4" s="31"/>
      <c r="N4" s="22" t="s">
        <v>2788</v>
      </c>
      <c r="O4" t="s">
        <v>3132</v>
      </c>
      <c r="P4" t="s">
        <v>3133</v>
      </c>
      <c r="Q4" t="s">
        <v>3134</v>
      </c>
      <c r="R4" t="s">
        <v>2789</v>
      </c>
      <c r="S4" s="24" t="s">
        <v>2606</v>
      </c>
      <c r="AM4" t="s">
        <v>3007</v>
      </c>
      <c r="AN4" t="s">
        <v>3008</v>
      </c>
      <c r="AO4" s="47" t="s">
        <v>3193</v>
      </c>
      <c r="AP4" s="47" t="s">
        <v>3188</v>
      </c>
      <c r="AQ4" s="47" t="s">
        <v>3189</v>
      </c>
      <c r="AR4" s="47" t="s">
        <v>3191</v>
      </c>
      <c r="AT4" s="67">
        <v>3</v>
      </c>
      <c r="AU4" s="67" t="s">
        <v>3516</v>
      </c>
      <c r="AV4" s="68" t="s">
        <v>3517</v>
      </c>
      <c r="AW4" s="68" t="s">
        <v>3518</v>
      </c>
      <c r="AX4" s="68" t="s">
        <v>3519</v>
      </c>
      <c r="AY4">
        <v>2</v>
      </c>
      <c r="AZ4" s="73" t="s">
        <v>3533</v>
      </c>
      <c r="BA4" s="68" t="s">
        <v>3535</v>
      </c>
      <c r="BJ4" t="s">
        <v>1064</v>
      </c>
      <c r="BK4" t="s">
        <v>1066</v>
      </c>
      <c r="BP4" s="114"/>
      <c r="BQ4" s="45" t="s">
        <v>2934</v>
      </c>
      <c r="BR4" s="25" t="s">
        <v>3270</v>
      </c>
    </row>
    <row r="5" spans="1:73" ht="21.75" customHeight="1" thickBot="1">
      <c r="A5" s="29" t="s">
        <v>2803</v>
      </c>
      <c r="B5" s="30"/>
      <c r="C5" s="28" t="str">
        <f>VLOOKUP(L2,N3:R12,5)</f>
        <v>(Bridesmaids, 10, Trainspotting, Days of Wine and Roses, 28 Days, When a Man Loves a Woman)</v>
      </c>
      <c r="D5" s="32"/>
      <c r="E5" s="32"/>
      <c r="F5" s="32"/>
      <c r="G5" s="32"/>
      <c r="H5" s="32"/>
      <c r="I5" s="32"/>
      <c r="J5" s="32"/>
      <c r="K5" s="32"/>
      <c r="L5" s="33"/>
      <c r="N5" s="22" t="s">
        <v>2784</v>
      </c>
      <c r="O5" t="s">
        <v>3127</v>
      </c>
      <c r="P5" t="s">
        <v>3126</v>
      </c>
      <c r="Q5" t="s">
        <v>3128</v>
      </c>
      <c r="R5" t="s">
        <v>2785</v>
      </c>
      <c r="S5" s="24" t="s">
        <v>2604</v>
      </c>
      <c r="AM5" t="s">
        <v>3009</v>
      </c>
      <c r="AN5" t="s">
        <v>3010</v>
      </c>
      <c r="AO5" s="47" t="s">
        <v>2856</v>
      </c>
      <c r="AP5" t="s">
        <v>2857</v>
      </c>
      <c r="AQ5" s="47" t="s">
        <v>2855</v>
      </c>
      <c r="AR5" s="47" t="s">
        <v>2858</v>
      </c>
      <c r="AT5" s="67">
        <v>4</v>
      </c>
      <c r="AU5" s="67" t="s">
        <v>3520</v>
      </c>
      <c r="AV5" s="67" t="s">
        <v>3521</v>
      </c>
      <c r="AW5" s="67" t="s">
        <v>3522</v>
      </c>
      <c r="AX5" s="68" t="s">
        <v>3523</v>
      </c>
      <c r="AY5">
        <v>3</v>
      </c>
      <c r="AZ5" s="57" t="s">
        <v>3542</v>
      </c>
      <c r="BA5" s="74" t="s">
        <v>3543</v>
      </c>
      <c r="BJ5" t="s">
        <v>1067</v>
      </c>
      <c r="BK5" t="s">
        <v>1069</v>
      </c>
      <c r="BP5" s="114"/>
      <c r="BQ5" s="45" t="s">
        <v>1309</v>
      </c>
      <c r="BR5" s="25" t="s">
        <v>938</v>
      </c>
    </row>
    <row r="6" spans="1:73" ht="15.75" customHeight="1" thickBot="1">
      <c r="A6" s="29"/>
      <c r="B6" s="30"/>
      <c r="C6" s="30"/>
      <c r="D6" s="30"/>
      <c r="E6" s="30"/>
      <c r="F6" s="30"/>
      <c r="G6" s="30"/>
      <c r="H6" s="30"/>
      <c r="I6" s="30"/>
      <c r="J6" s="30"/>
      <c r="K6" s="30"/>
      <c r="L6" s="31"/>
      <c r="N6" s="22" t="s">
        <v>2794</v>
      </c>
      <c r="O6" t="s">
        <v>2797</v>
      </c>
      <c r="P6" t="s">
        <v>2798</v>
      </c>
      <c r="Q6" t="s">
        <v>2799</v>
      </c>
      <c r="R6" t="s">
        <v>3122</v>
      </c>
      <c r="S6" s="24" t="s">
        <v>2609</v>
      </c>
      <c r="AM6" t="s">
        <v>3011</v>
      </c>
      <c r="AN6" t="s">
        <v>3012</v>
      </c>
      <c r="AO6" s="47" t="s">
        <v>3376</v>
      </c>
      <c r="AP6" s="47" t="s">
        <v>3377</v>
      </c>
      <c r="AQ6" s="47" t="s">
        <v>3378</v>
      </c>
      <c r="AR6" s="47" t="s">
        <v>3379</v>
      </c>
      <c r="AT6" s="67">
        <v>5</v>
      </c>
      <c r="AU6" s="67" t="s">
        <v>3524</v>
      </c>
      <c r="AV6" s="67" t="s">
        <v>3525</v>
      </c>
      <c r="AW6" s="68" t="s">
        <v>3526</v>
      </c>
      <c r="AX6" s="68" t="s">
        <v>3527</v>
      </c>
      <c r="AY6">
        <v>4</v>
      </c>
      <c r="AZ6" s="57" t="s">
        <v>3540</v>
      </c>
      <c r="BA6" s="59" t="s">
        <v>3541</v>
      </c>
      <c r="BJ6" t="s">
        <v>1063</v>
      </c>
      <c r="BK6" t="s">
        <v>1071</v>
      </c>
      <c r="BP6" s="114"/>
      <c r="BQ6" t="s">
        <v>3366</v>
      </c>
      <c r="BR6" s="25" t="s">
        <v>3367</v>
      </c>
    </row>
    <row r="7" spans="1:73" ht="20.25" customHeight="1" thickBot="1">
      <c r="A7" s="29" t="s">
        <v>2804</v>
      </c>
      <c r="B7" s="30"/>
      <c r="C7" s="32" t="str">
        <f>VLOOKUP(L2,N3:O12,2)</f>
        <v xml:space="preserve"> LIFE OR DEATH BATTLE</v>
      </c>
      <c r="D7" s="32"/>
      <c r="E7" s="32"/>
      <c r="F7" s="30"/>
      <c r="G7" s="32" t="str">
        <f>VLOOKUP(L2,N3:P12,3)</f>
        <v>WRONG WAY</v>
      </c>
      <c r="H7" s="32"/>
      <c r="I7" s="32"/>
      <c r="J7" s="30"/>
      <c r="K7" s="32" t="str">
        <f>VLOOKUP(L2,N3:Q12,4)</f>
        <v xml:space="preserve"> ACCEPTANCE</v>
      </c>
      <c r="L7" s="33"/>
      <c r="N7" s="22" t="s">
        <v>2781</v>
      </c>
      <c r="O7" t="s">
        <v>2954</v>
      </c>
      <c r="P7" t="s">
        <v>2955</v>
      </c>
      <c r="Q7" t="s">
        <v>2779</v>
      </c>
      <c r="R7" t="s">
        <v>2782</v>
      </c>
      <c r="S7" s="24" t="s">
        <v>2603</v>
      </c>
      <c r="AM7" t="s">
        <v>3013</v>
      </c>
      <c r="AN7" t="s">
        <v>3014</v>
      </c>
      <c r="AO7" s="47" t="s">
        <v>3112</v>
      </c>
      <c r="AP7" s="47" t="s">
        <v>3113</v>
      </c>
      <c r="AQ7" s="47" t="s">
        <v>3435</v>
      </c>
      <c r="AR7" s="47" t="s">
        <v>3436</v>
      </c>
      <c r="AT7" s="66">
        <v>6</v>
      </c>
      <c r="AU7" s="68" t="s">
        <v>3528</v>
      </c>
      <c r="AV7" s="67" t="s">
        <v>3529</v>
      </c>
      <c r="AW7" s="67" t="s">
        <v>3530</v>
      </c>
      <c r="AX7" s="69" t="s">
        <v>3531</v>
      </c>
      <c r="AY7">
        <v>5</v>
      </c>
      <c r="AZ7" s="57" t="s">
        <v>3538</v>
      </c>
      <c r="BA7" s="58" t="s">
        <v>3539</v>
      </c>
      <c r="BJ7" t="s">
        <v>1072</v>
      </c>
      <c r="BK7" t="s">
        <v>1074</v>
      </c>
      <c r="BP7" s="114"/>
      <c r="BQ7" s="45" t="s">
        <v>2844</v>
      </c>
      <c r="BR7" t="s">
        <v>2845</v>
      </c>
    </row>
    <row r="8" spans="1:73" ht="15.75" customHeight="1">
      <c r="A8" s="34"/>
      <c r="B8" s="35"/>
      <c r="C8" s="35"/>
      <c r="D8" s="35"/>
      <c r="E8" s="35"/>
      <c r="F8" s="35"/>
      <c r="G8" s="35"/>
      <c r="H8" s="35"/>
      <c r="I8" s="35"/>
      <c r="J8" s="35"/>
      <c r="K8" s="35"/>
      <c r="L8" s="36"/>
      <c r="N8" s="22" t="s">
        <v>2786</v>
      </c>
      <c r="O8" s="23" t="s">
        <v>3129</v>
      </c>
      <c r="P8" t="s">
        <v>3130</v>
      </c>
      <c r="Q8" t="s">
        <v>3131</v>
      </c>
      <c r="R8" t="s">
        <v>2787</v>
      </c>
      <c r="S8" s="24" t="s">
        <v>2605</v>
      </c>
      <c r="AM8" t="s">
        <v>3015</v>
      </c>
      <c r="AN8" t="s">
        <v>3016</v>
      </c>
      <c r="AO8" s="47" t="s">
        <v>3111</v>
      </c>
      <c r="AP8" s="47" t="s">
        <v>3108</v>
      </c>
      <c r="AQ8" s="47" t="s">
        <v>3109</v>
      </c>
      <c r="AR8" s="47" t="s">
        <v>3110</v>
      </c>
      <c r="AU8" s="47"/>
      <c r="AW8" s="47"/>
      <c r="BJ8" t="s">
        <v>1075</v>
      </c>
      <c r="BK8" t="s">
        <v>1077</v>
      </c>
      <c r="BP8" s="114"/>
      <c r="BQ8" s="45" t="s">
        <v>3154</v>
      </c>
      <c r="BR8" t="s">
        <v>2829</v>
      </c>
    </row>
    <row r="9" spans="1:73" ht="15.75" customHeight="1">
      <c r="N9" s="22" t="s">
        <v>3123</v>
      </c>
      <c r="O9" t="s">
        <v>2800</v>
      </c>
      <c r="P9" t="s">
        <v>2801</v>
      </c>
      <c r="Q9" t="s">
        <v>2802</v>
      </c>
      <c r="R9" t="s">
        <v>3124</v>
      </c>
      <c r="S9" s="24" t="s">
        <v>2610</v>
      </c>
      <c r="AM9" t="s">
        <v>3017</v>
      </c>
      <c r="AN9" t="s">
        <v>3018</v>
      </c>
      <c r="AO9" s="47" t="s">
        <v>2923</v>
      </c>
      <c r="AP9" s="47" t="s">
        <v>2924</v>
      </c>
      <c r="AQ9" s="47" t="s">
        <v>3106</v>
      </c>
      <c r="AR9" s="47" t="s">
        <v>3107</v>
      </c>
      <c r="AU9" s="47"/>
      <c r="AV9" s="47"/>
      <c r="BJ9" t="s">
        <v>1066</v>
      </c>
      <c r="BK9" t="s">
        <v>1079</v>
      </c>
      <c r="BP9" s="114"/>
      <c r="BQ9" s="45" t="s">
        <v>2830</v>
      </c>
      <c r="BR9" t="s">
        <v>2831</v>
      </c>
    </row>
    <row r="10" spans="1:73" ht="18.75">
      <c r="A10" s="62" t="s">
        <v>2805</v>
      </c>
      <c r="B10" s="63"/>
      <c r="C10" s="63"/>
      <c r="D10" s="63"/>
      <c r="E10" s="63"/>
      <c r="F10" s="63"/>
      <c r="G10" s="63"/>
      <c r="H10" s="91">
        <f>COUNTA(A13:A23)</f>
        <v>5</v>
      </c>
      <c r="I10" s="269" t="str">
        <f>VLOOKUP(H10,AT2:AU7,2)</f>
        <v>"Spirit"</v>
      </c>
      <c r="J10" s="270"/>
      <c r="K10" s="269" t="str">
        <f>VLOOKUP(H10,AT2:AV7,3)</f>
        <v>Five-Man Band</v>
      </c>
      <c r="L10" s="270"/>
      <c r="N10" s="22" t="s">
        <v>2792</v>
      </c>
      <c r="O10" t="s">
        <v>3138</v>
      </c>
      <c r="P10" t="s">
        <v>2795</v>
      </c>
      <c r="Q10" t="s">
        <v>2796</v>
      </c>
      <c r="R10" t="s">
        <v>2793</v>
      </c>
      <c r="S10" s="24" t="s">
        <v>2608</v>
      </c>
      <c r="AM10" t="s">
        <v>3019</v>
      </c>
      <c r="AN10" t="s">
        <v>3020</v>
      </c>
      <c r="AO10" s="47" t="s">
        <v>2710</v>
      </c>
      <c r="AP10" s="47" t="s">
        <v>2916</v>
      </c>
      <c r="AQ10" s="47" t="s">
        <v>2917</v>
      </c>
      <c r="AR10" s="47" t="s">
        <v>2918</v>
      </c>
      <c r="AU10" s="47"/>
      <c r="AW10" s="47"/>
      <c r="BJ10" t="s">
        <v>1080</v>
      </c>
      <c r="BK10" t="s">
        <v>1673</v>
      </c>
      <c r="BP10" s="114"/>
      <c r="BQ10" s="45" t="s">
        <v>2832</v>
      </c>
      <c r="BR10" t="s">
        <v>2977</v>
      </c>
    </row>
    <row r="11" spans="1:73" ht="18.75">
      <c r="A11" s="71"/>
      <c r="B11" s="71"/>
      <c r="C11" s="71"/>
      <c r="D11" s="71"/>
      <c r="E11" s="71"/>
      <c r="F11" s="71"/>
      <c r="G11" s="71"/>
      <c r="H11" s="70"/>
      <c r="I11" s="70"/>
      <c r="J11" s="72"/>
      <c r="K11" s="72"/>
      <c r="L11" s="72"/>
      <c r="N11" s="22" t="s">
        <v>2783</v>
      </c>
      <c r="O11" s="23" t="s">
        <v>2951</v>
      </c>
      <c r="P11" t="s">
        <v>2952</v>
      </c>
      <c r="Q11" t="s">
        <v>2953</v>
      </c>
      <c r="R11" t="s">
        <v>2780</v>
      </c>
      <c r="S11" s="24" t="s">
        <v>2602</v>
      </c>
      <c r="AM11" t="s">
        <v>3021</v>
      </c>
      <c r="AN11" t="s">
        <v>3022</v>
      </c>
      <c r="AO11" t="s">
        <v>3349</v>
      </c>
      <c r="AP11" t="s">
        <v>3350</v>
      </c>
      <c r="AQ11" t="s">
        <v>3351</v>
      </c>
      <c r="AR11" s="47" t="s">
        <v>3352</v>
      </c>
      <c r="AU11" s="47" t="s">
        <v>3192</v>
      </c>
      <c r="AV11" s="37"/>
      <c r="BJ11" t="s">
        <v>1674</v>
      </c>
      <c r="BK11" t="s">
        <v>1676</v>
      </c>
      <c r="BP11" s="114"/>
      <c r="BQ11" t="s">
        <v>3678</v>
      </c>
      <c r="BR11" t="s">
        <v>3714</v>
      </c>
    </row>
    <row r="12" spans="1:73" ht="18.75">
      <c r="B12" s="37" t="s">
        <v>1051</v>
      </c>
      <c r="D12" s="37" t="s">
        <v>1052</v>
      </c>
      <c r="F12" s="37" t="s">
        <v>1053</v>
      </c>
      <c r="G12" s="39" t="s">
        <v>1603</v>
      </c>
      <c r="H12" s="37" t="s">
        <v>2807</v>
      </c>
      <c r="I12" s="37" t="s">
        <v>1056</v>
      </c>
      <c r="J12" s="37" t="s">
        <v>1054</v>
      </c>
      <c r="L12" s="37" t="s">
        <v>1057</v>
      </c>
      <c r="N12" s="22" t="s">
        <v>2790</v>
      </c>
      <c r="O12" t="s">
        <v>3135</v>
      </c>
      <c r="P12" t="s">
        <v>3136</v>
      </c>
      <c r="Q12" t="s">
        <v>3137</v>
      </c>
      <c r="R12" t="s">
        <v>2791</v>
      </c>
      <c r="S12" s="24" t="s">
        <v>2607</v>
      </c>
      <c r="AM12" t="s">
        <v>3023</v>
      </c>
      <c r="AN12" t="s">
        <v>3024</v>
      </c>
      <c r="AO12" t="s">
        <v>3047</v>
      </c>
      <c r="AP12" t="s">
        <v>3048</v>
      </c>
      <c r="AQ12" t="s">
        <v>3049</v>
      </c>
      <c r="AR12" t="s">
        <v>3194</v>
      </c>
      <c r="AU12" s="47"/>
      <c r="AV12" s="37"/>
      <c r="BJ12" t="s">
        <v>1677</v>
      </c>
      <c r="BK12" t="s">
        <v>1679</v>
      </c>
      <c r="BP12" s="114"/>
      <c r="BQ12" t="s">
        <v>3679</v>
      </c>
      <c r="BR12" t="s">
        <v>3715</v>
      </c>
    </row>
    <row r="13" spans="1:73" ht="18">
      <c r="A13" s="75" t="s">
        <v>2806</v>
      </c>
      <c r="B13" s="251"/>
      <c r="C13" s="252"/>
      <c r="D13" s="251"/>
      <c r="E13" s="252"/>
      <c r="F13" s="251"/>
      <c r="G13" s="252"/>
      <c r="H13" s="77" t="s">
        <v>2971</v>
      </c>
      <c r="I13" s="77" t="s">
        <v>1621</v>
      </c>
      <c r="J13" s="251" t="s">
        <v>2296</v>
      </c>
      <c r="K13" s="252"/>
      <c r="L13" s="82" t="s">
        <v>2579</v>
      </c>
      <c r="S13" t="str">
        <f>J13</f>
        <v>Action Dad</v>
      </c>
      <c r="T13" t="str">
        <f>VLOOKUP(S13,BQ2:BR951,2)</f>
        <v>In a lot of media, if the main character has a father, he usually is out of the picture, doesn't care what's going on with his child(ren), or just doesn't notice what's going on. This guy, however, is not any of those things. This is the father who realizes something is happening, and isn't going to stand for it, particularly if it poses any kind of threat to his family. Often overlaps with Papa Wolf. May also be paired with Action Mom, in which case they could easily be a Battle Couple.</v>
      </c>
      <c r="U13" t="str">
        <f>L13</f>
        <v>Superhero</v>
      </c>
      <c r="V13" t="str">
        <f>VLOOKUP(U13,BQ2:BR951,2)</f>
        <v xml:space="preserve">Usually (unless he's Not Wearing Tights) he is a costumed do-gooder with a colourful outfit (which likely sports a Chest Insignia), a Secret Identity and often unusual and useful superpowers or equipment. Sometimes he's a loner trying to deal with the hand that fate dealt him. Usually his reason for existence is to defeat his nemesis or arch-enemy the Supervillain. In a broader sense, superheroes can be considered old as the superhuman heroes of ancient mythology, with Gilgamesh being the Ur-Example. Other examples include Hercules, Perseus, Krishna, Hanuman, and Sun Wukong (a.k.a. Son Goku). In classical times, that's what being a "hero" meant; it was a statement on a demigod's power, not necessarily their actions. </v>
      </c>
      <c r="W13" t="str">
        <f>H13</f>
        <v>Lawful Neutral, internal morals</v>
      </c>
      <c r="X13" t="str">
        <f>VLOOKUP(W13,$O$19:$P$46,2)</f>
        <v>This character follows a personal code, including those that have been organized by another — for example, a warrior code or a religious creed — or one they have constructed for themselves. They will obey this code rigidly and to the letter, and it will usually supersede (but make allowances for) any of the other types, but it (or their devotion to it) is too rigid for them to be considered Chaotic, even if it puts them at odds with the established system of law and order, while they lack the moral or immoral conviction to be considered Good or Evil. At their best, they will obey the spirit as well as the letter of their codes, or at least try to or recognize that they must, but at their worst, they can become a Principles Zealot or a Tautological Templar who puts their own code — and their own interpretation of said code — above all else.</v>
      </c>
      <c r="Y13" t="str">
        <f>I13</f>
        <v>INTJ</v>
      </c>
      <c r="Z13" t="str">
        <f>VLOOKUP(Y13,$O$69:$P$84,2)</f>
        <v>For INTJs the dominant force in their lives is their attention to the inner world of possibilities, symbols, abstractions, images, and thoughts. Insight in conjunction with logical analysis is the essence of their approach to the world; they think systemically. Ideas are the substance of life for INTJs and they have a driving need to understand, to know, and to demonstrate competence in their areas of interest. INTJs inherently trust their insights, and with their task-orientation will work intensely to make their visions into realities.</v>
      </c>
      <c r="AM13" t="s">
        <v>3025</v>
      </c>
      <c r="AN13" t="s">
        <v>3026</v>
      </c>
      <c r="AO13" s="47" t="s">
        <v>3373</v>
      </c>
      <c r="AP13" s="47" t="s">
        <v>3374</v>
      </c>
      <c r="AQ13" s="47" t="s">
        <v>3375</v>
      </c>
      <c r="AU13" s="37"/>
      <c r="AV13" s="37"/>
      <c r="BJ13" t="s">
        <v>1680</v>
      </c>
      <c r="BK13" t="s">
        <v>1682</v>
      </c>
      <c r="BP13" s="114"/>
      <c r="BQ13" t="s">
        <v>3677</v>
      </c>
      <c r="BR13" t="s">
        <v>3713</v>
      </c>
    </row>
    <row r="14" spans="1:73" ht="18">
      <c r="A14" s="39"/>
      <c r="B14" s="250" t="str">
        <f>VLOOKUP(A13,O50:P51,2)</f>
        <v> – the character responsible for handling the main problem and the one most in need of change, emotionally.</v>
      </c>
      <c r="C14" s="250"/>
      <c r="D14" s="250"/>
      <c r="E14" s="250"/>
      <c r="F14" s="250"/>
      <c r="G14" s="250"/>
      <c r="H14" s="250"/>
      <c r="I14" s="250"/>
      <c r="J14" s="250"/>
      <c r="K14" s="250"/>
      <c r="L14" s="250"/>
      <c r="AM14" t="s">
        <v>3027</v>
      </c>
      <c r="AN14" t="s">
        <v>3028</v>
      </c>
      <c r="AO14" s="47" t="s">
        <v>3083</v>
      </c>
      <c r="AP14" s="47" t="s">
        <v>3388</v>
      </c>
      <c r="AQ14" s="47" t="s">
        <v>3228</v>
      </c>
      <c r="AR14" s="47" t="s">
        <v>3082</v>
      </c>
      <c r="AU14" s="37"/>
      <c r="AV14" s="47"/>
      <c r="BJ14" t="s">
        <v>1683</v>
      </c>
      <c r="BK14" t="s">
        <v>1685</v>
      </c>
      <c r="BP14" s="114"/>
      <c r="BQ14" s="45" t="s">
        <v>2980</v>
      </c>
      <c r="BR14" t="s">
        <v>2635</v>
      </c>
    </row>
    <row r="15" spans="1:73" ht="18">
      <c r="A15" s="76" t="s">
        <v>2809</v>
      </c>
      <c r="B15" s="251"/>
      <c r="C15" s="252"/>
      <c r="D15" s="251"/>
      <c r="E15" s="252"/>
      <c r="F15" s="251"/>
      <c r="G15" s="252"/>
      <c r="H15" s="77" t="s">
        <v>2683</v>
      </c>
      <c r="I15" s="77" t="s">
        <v>802</v>
      </c>
      <c r="J15" s="251" t="s">
        <v>2828</v>
      </c>
      <c r="K15" s="252"/>
      <c r="L15" s="82" t="s">
        <v>2714</v>
      </c>
      <c r="S15" t="str">
        <f>J15</f>
        <v>Action Mom</v>
      </c>
      <c r="T15" t="str">
        <f>VLOOKUP(S15,$BQ$2:$BR$951,2)</f>
        <v xml:space="preserve">When an Action Girl is confronted with motherhood, she usually has two choices. She could accept the baby and her "fate" to Stay in the Kitchen; or she can keep her Action Girl status by losing her baby through the wonders of a Magical Abortion, a Convenient Miscarriage or simply giving it up for adoption if it gets born. The Action Mom says bollocks to that and chooses to Take a Third Option as she keeps her role as savior of the day and the world while raising her children. She's a real Badass mother. Beware if you ever harm her children, for you will have an Action Girl invoking the Mama Bear at your heels. </v>
      </c>
      <c r="U15" t="str">
        <f>L15</f>
        <v>Dark Magical Girl</v>
      </c>
      <c r="V15" t="str">
        <f>VLOOKUP(U15,$BQ$2:$BR$951,2)</f>
        <v>A young girl's greatest fear isn't monsters. It isn't evil. It isn't even death. No, her greatest fear overshadows all. Her greatest fear is to be alone. The Dark Magical Girl is this fear personified, molded into a dark parody of the Magical Girl. Where the Magical Girl is a force for good and light, the Dark Magical Girl's virtues have all been twisted to serve evil. Normal Magical Girls have a good relationship with their family members, they make friends at school—they may be a little dim, but that's okay, and this all translates into the magical ability to defend what they love from external threats. A Dark Magical Girl doesn't have that. For her, parents are absent at best and abusive at worst, and though she's smart, she can't understand why.</v>
      </c>
      <c r="W15" t="str">
        <f>H15</f>
        <v>Lawful Evil, type 1</v>
      </c>
      <c r="X15" t="str">
        <f>VLOOKUP(W15,$O$19:$P$46,2)</f>
        <v xml:space="preserve"> is those who believe in civic order, and are the villains who believe either in keeping order and control at all costs, or that it's much easier to become ruler of the world by exploiting the existing system than by tearing it down and starting anew. Maybe they like to rule with an iron fist, or publicly playing by rules gives them enough Good Publicity to get away with their evil schemes. If the villain is supreme ruler of their realm, then they are probably either Lawful Evil or The Caligula. This is the canonical alignment of devils in Dungeons &amp; Dragons. Lawful Evil can be the most dangerous alignment because it represents intentional, methodical and frequently successful evil. More than likely megalomaniacal sorts out to "restore/maintain order" by — you guessed it — Taking Over The World. Characters believe the best way is to have a specific, strict code of conduct, whether self-imposed or codified as a law. Their first impulse when making a moral decision is to refer back to this code; those with externally imposed systems (codes of laws, hierarchies, etc.) will try to work within the system when those systems go wrong. Depending on whether they are more Lawful or more Evil, they will either refuse to break the code even though it would hurt their evil objectives, or else break it only very reluctantly, and only when it would hurt their evil objectives if they kept their code.</v>
      </c>
      <c r="Y15" t="str">
        <f>I15</f>
        <v>INFP</v>
      </c>
      <c r="Z15" t="str">
        <f>VLOOKUP(Y15,$O$69:$P$84,2)</f>
        <v>For INFPs the dominant quality in their lives is a deep-felt caring and idealism about people. They experience this intense caring most often in their relationships with others, but they may also experience it around ideas, projects, or any involvement they see as important. INFPs are often skilled communicators, and they are naturally drawn to ideas that embody a concern for human potential. INFPs live in the inner world of values and ideals, but what people often first encounter with the INFP in the outer world is their adaptability and concern for possibilities.</v>
      </c>
      <c r="AM15" t="s">
        <v>3029</v>
      </c>
      <c r="AN15" t="s">
        <v>3030</v>
      </c>
      <c r="AO15" s="47" t="s">
        <v>3437</v>
      </c>
      <c r="AP15" s="47" t="s">
        <v>3438</v>
      </c>
      <c r="AQ15" s="47" t="s">
        <v>2992</v>
      </c>
      <c r="AR15" s="47" t="s">
        <v>2993</v>
      </c>
      <c r="AU15" s="47"/>
      <c r="BJ15" t="s">
        <v>1686</v>
      </c>
      <c r="BK15" t="s">
        <v>1688</v>
      </c>
      <c r="BP15" s="114"/>
      <c r="BQ15" s="25" t="s">
        <v>2296</v>
      </c>
      <c r="BR15" s="43" t="s">
        <v>2297</v>
      </c>
    </row>
    <row r="16" spans="1:73" ht="18">
      <c r="A16" s="75"/>
      <c r="B16" s="250" t="str">
        <f>VLOOKUP(A15,O51:P64,2)</f>
        <v xml:space="preserve"> - Someone with whom the Protagonist falls in love—and who probably falls in love back. Often a catalyst in either the Protagonist’s inner or outer journey—or both. Someone who alternately supports the Protagonist and resists him, depending on which action is necessary to push the Protagonist forward in his personal growth.</v>
      </c>
      <c r="C16" s="250"/>
      <c r="D16" s="250"/>
      <c r="E16" s="250"/>
      <c r="F16" s="250"/>
      <c r="G16" s="250"/>
      <c r="H16" s="250"/>
      <c r="I16" s="250"/>
      <c r="J16" s="250"/>
      <c r="K16" s="250"/>
      <c r="L16" s="250"/>
      <c r="AM16" t="s">
        <v>3031</v>
      </c>
      <c r="AN16" t="s">
        <v>3032</v>
      </c>
      <c r="AO16" s="47" t="s">
        <v>2709</v>
      </c>
      <c r="AP16" s="47" t="s">
        <v>3237</v>
      </c>
      <c r="AQ16" s="47" t="s">
        <v>3238</v>
      </c>
      <c r="AR16" s="47" t="s">
        <v>3088</v>
      </c>
      <c r="AU16" s="47"/>
      <c r="AV16" s="47"/>
      <c r="BJ16" t="s">
        <v>1689</v>
      </c>
      <c r="BK16" t="s">
        <v>1691</v>
      </c>
      <c r="BP16" s="114"/>
      <c r="BQ16" s="25" t="s">
        <v>2825</v>
      </c>
      <c r="BR16" s="16" t="s">
        <v>2495</v>
      </c>
    </row>
    <row r="17" spans="1:70" ht="18">
      <c r="A17" s="76" t="s">
        <v>3261</v>
      </c>
      <c r="B17" s="251"/>
      <c r="C17" s="252"/>
      <c r="D17" s="251"/>
      <c r="E17" s="252"/>
      <c r="F17" s="251"/>
      <c r="G17" s="252"/>
      <c r="H17" s="77" t="s">
        <v>2813</v>
      </c>
      <c r="I17" s="77" t="s">
        <v>2121</v>
      </c>
      <c r="J17" s="251" t="s">
        <v>2590</v>
      </c>
      <c r="K17" s="252"/>
      <c r="L17" s="82" t="s">
        <v>3776</v>
      </c>
      <c r="S17" t="str">
        <f>J17</f>
        <v>Broken Hero</v>
      </c>
      <c r="T17" t="str">
        <f>VLOOKUP(S17,$BQ$2:$BR$951,2)</f>
        <v>A hero who is a dropout, result of a failed experiment (in Sci-Fi), or maybe just abandoned/abused as a child. Nonetheless, this character is amazingly cheerful and optimistic, and nice to even the people who don't appreciate them. May be introduced as a Big Eater, a ditz, or some other harmless personality. They may even make some ostensibly humorous jabs at themself. Their Back Story is usually learned in flashbacks sometime later in a show, sometimes without warning. This can shock the other characters, especially The Rival Anti-Hero, and earns them respect.</v>
      </c>
      <c r="U17" t="str">
        <f>L17</f>
        <v>Only Sane Man</v>
      </c>
      <c r="V17" t="str">
        <f>VLOOKUP(U17,$BQ$2:$BR$951,2)</f>
        <v>Picture this: Alice is a Psycho for Hire, Bob is a Cloud Cuckoolander, Doug is an Empty Shell, and Emily is a Mad Scientist. Looks like your standard Dysfunction Junction. But then you have Gardenia. Gardenia is actually a very well-adjusted individual. She reacts with appropriate horror to things like Alice's finger collection and the crimes against nature that Emily calls pets. Gardenia is the Only Sane Woman. The other variant is where the other characters aren't always that weird, but everyone save one character is acting weird in a particular situation. For example, they might regard something absurd as Serious Business, with the Only Sane Man the only one who notices how crazy that is.</v>
      </c>
      <c r="W17" t="str">
        <f>H17</f>
        <v xml:space="preserve">True Neutral </v>
      </c>
      <c r="X17" t="str">
        <f>VLOOKUP(W17,$O$19:$P$46,2)</f>
        <v>A True Neutral character or organization can be introduced as a Wild Card, neither aligned with the Hero nor the Big Bad. On the other hand, they may well be on one side or the other, at least nominally. Perhaps they care little for the conflict and have their own goals, which are neither particularly good or evil. A True Neutral scientist may work for the good guys because it furthers their research, but they may also work for the bad guys for the same reason. They could also be on whichever side their friends are, just because of that. True Neutral characters can seem somewhat selfish, but they can also seem rather happy-go-lucky in comparison to more responsible characters. True Neutral is the base alignment of animals. Robots that do not come with an ethical system are also True Neutral by default (although this doesn't stop them having a personality). Muggles and Punch Clock Villains are often the "don't care" variety of True Neutral. Many Byronic Heroes fit True Neutral as well. A True Neutral is somebody whose first solution to any dilemma is 'what would a bear do?'. However, non-sapients and Blue and Orange Morality may be described as not being even True Neutral; this is done when one wants to emphasize that something can't be judged or described by our moral terms at all.</v>
      </c>
      <c r="Y17" t="str">
        <f>I17</f>
        <v>ENTJ</v>
      </c>
      <c r="Z17" t="str">
        <f>VLOOKUP(Y17,$O$69:$P$84,2)</f>
        <v>For ENTJs the driving force in their lives is their need to analyze and bring into logical order the outer world of events, people, and things. ENTJs are natural leaders who build conceptual models that serve as plans for strategic action. Intuition orients their thinking to the future, and gives their thinking an abstract quality. ENTJs will actively pursue and direct others in the pursuit of goals they have set, and they prefer a world that is structured and organized.</v>
      </c>
      <c r="AM17" t="s">
        <v>3033</v>
      </c>
      <c r="AN17" t="s">
        <v>3034</v>
      </c>
      <c r="AO17" s="47" t="s">
        <v>3559</v>
      </c>
      <c r="AP17" s="47" t="s">
        <v>3560</v>
      </c>
      <c r="AQ17" s="47" t="s">
        <v>3561</v>
      </c>
      <c r="AR17" s="47" t="s">
        <v>3387</v>
      </c>
      <c r="BJ17" t="s">
        <v>1692</v>
      </c>
      <c r="BK17" t="s">
        <v>1694</v>
      </c>
      <c r="BP17" s="114"/>
      <c r="BQ17" t="s">
        <v>3673</v>
      </c>
      <c r="BR17" t="s">
        <v>3705</v>
      </c>
    </row>
    <row r="18" spans="1:70" ht="18">
      <c r="A18" s="75"/>
      <c r="B18" s="250" t="str">
        <f>VLOOKUP(A17,O51:P65,2)</f>
        <v> – the lone objector. The skeptic does not believe in the theme nor in the importance of achieving the protagonist’s goal. Without loyalties, the skeptic is on his/her own path. The skeptic may like the protagonist and want the protagonist to succeed but not at the cost of the skeptic’s goals. However, the skeptic may have a change of heart by the end of the story.</v>
      </c>
      <c r="C18" s="250"/>
      <c r="D18" s="250"/>
      <c r="E18" s="250"/>
      <c r="F18" s="250"/>
      <c r="G18" s="250"/>
      <c r="H18" s="250"/>
      <c r="I18" s="250"/>
      <c r="J18" s="250"/>
      <c r="K18" s="250"/>
      <c r="L18" s="250"/>
      <c r="N18" s="40"/>
      <c r="O18" s="40" t="s">
        <v>2807</v>
      </c>
      <c r="P18" s="40" t="s">
        <v>2812</v>
      </c>
      <c r="Q18" s="40"/>
      <c r="AM18" t="s">
        <v>3035</v>
      </c>
      <c r="AN18" t="s">
        <v>3036</v>
      </c>
      <c r="AO18" s="47" t="s">
        <v>2715</v>
      </c>
      <c r="AP18" s="47" t="s">
        <v>2716</v>
      </c>
      <c r="AQ18" s="47" t="s">
        <v>2717</v>
      </c>
      <c r="AR18" s="47" t="s">
        <v>2718</v>
      </c>
      <c r="AU18" s="47"/>
      <c r="BJ18" t="s">
        <v>1695</v>
      </c>
      <c r="BK18" t="s">
        <v>1697</v>
      </c>
      <c r="BP18" s="114"/>
      <c r="BQ18" s="25" t="s">
        <v>2640</v>
      </c>
      <c r="BR18" s="16" t="s">
        <v>2641</v>
      </c>
    </row>
    <row r="19" spans="1:70" ht="18">
      <c r="A19" s="76" t="s">
        <v>3266</v>
      </c>
      <c r="B19" s="251"/>
      <c r="C19" s="252"/>
      <c r="D19" s="251"/>
      <c r="E19" s="252"/>
      <c r="F19" s="251"/>
      <c r="G19" s="252"/>
      <c r="H19" s="77" t="s">
        <v>2686</v>
      </c>
      <c r="I19" s="77" t="s">
        <v>1621</v>
      </c>
      <c r="J19" s="251" t="s">
        <v>2887</v>
      </c>
      <c r="K19" s="252"/>
      <c r="L19" s="82" t="s">
        <v>2461</v>
      </c>
      <c r="O19" t="s">
        <v>2368</v>
      </c>
      <c r="P19" s="43" t="s">
        <v>2598</v>
      </c>
      <c r="Q19" s="43">
        <v>1</v>
      </c>
      <c r="S19" t="str">
        <f>J19</f>
        <v>Science Hero</v>
      </c>
      <c r="T19" t="str">
        <f>VLOOKUP(S19,$BQ$2:$BR$951,2)</f>
        <v xml:space="preserve">Oh no! The city is in danger! This looks like a job... For Science! A hero who uses science, technology and/or super-science to save the day. A staple of science fiction and an expression of the faith that science will save us rather than doom us. This hero is one part Badass Normal, two parts The Smart Guy, with a hint of Wrench Wench and Gadgeteer Genius. They're defined mostly by being highly technically proficient scientists (often in all fields) and with a sense of adventure and curiosity. Plus, gadgets! Modern Science Heroes are expected to have a personal or psychological reason for getting into science. The Science Hero has become something of a Forgotten Trope with the onset of Post Modernism. </v>
      </c>
      <c r="U19" t="str">
        <f>L19</f>
        <v>Evil Genius</v>
      </c>
      <c r="V19" t="str">
        <f>VLOOKUP(U19,$BQ$2:$BR$951,2)</f>
        <v xml:space="preserve">The Evil Genius is a standard character in the Five-Bad Band dynamic. They're usually rather high-ranked, commonly below The Dragon but above the Quirky Miniboss Squad. They are almost exclusively male. The Evil Genius is obviously intelligent, and is the one in charge of the Wave Motion Gun or shipping the nukes into the country or resurrecting the Lost Superweapon or what have you. This character is usually the one that will demonstrate to the Big Bad how to use a particular MacGuffin. They're usually a Mad Scientist, a military tactician, a specialist in a particular field (such as computers or electronics), or has ties to The Government (or a combination), so they're in the best position to deliver the goodies to the Evil Overlord. </v>
      </c>
      <c r="W19" t="str">
        <f>H19</f>
        <v>Lawful Evil, type 4</v>
      </c>
      <c r="X19" t="str">
        <f>VLOOKUP(W19,$O$19:$P$46,2)</f>
        <v xml:space="preserve">is a common case of characters that simply hate freedom and will enslave people out of malice, or those who get their jollies from imposing ridiculously harsh rules with even more ridiculous consequences for breaking them. (Not totally arbitrary rules, though, that goes over to Chaotic.) Dystopia Justifies the Means can fall under this category and they use law and order principally as instruments of suffering and oppression for its own sake and not (just) that of power or running The Empire efficiently. They might keep up appearances of a Noble Demon but at best they will abuse the hell out of Exact Words and at their worst they will flat out lie and cheat in spite of it. </v>
      </c>
      <c r="Y19" t="str">
        <f>I19</f>
        <v>INTJ</v>
      </c>
      <c r="Z19" t="str">
        <f>VLOOKUP(Y19,$O$69:$P$84,2)</f>
        <v>For INTJs the dominant force in their lives is their attention to the inner world of possibilities, symbols, abstractions, images, and thoughts. Insight in conjunction with logical analysis is the essence of their approach to the world; they think systemically. Ideas are the substance of life for INTJs and they have a driving need to understand, to know, and to demonstrate competence in their areas of interest. INTJs inherently trust their insights, and with their task-orientation will work intensely to make their visions into realities.</v>
      </c>
      <c r="AM19" t="s">
        <v>3037</v>
      </c>
      <c r="AN19" t="s">
        <v>3038</v>
      </c>
      <c r="AO19" s="47" t="s">
        <v>3233</v>
      </c>
      <c r="AP19" s="47" t="s">
        <v>3234</v>
      </c>
      <c r="AQ19" s="47" t="s">
        <v>3235</v>
      </c>
      <c r="AR19" s="47" t="s">
        <v>3236</v>
      </c>
      <c r="BJ19" t="s">
        <v>1698</v>
      </c>
      <c r="BK19" t="s">
        <v>1700</v>
      </c>
      <c r="BP19" s="114"/>
      <c r="BQ19" s="25" t="s">
        <v>2828</v>
      </c>
      <c r="BR19" s="16" t="s">
        <v>2634</v>
      </c>
    </row>
    <row r="20" spans="1:70" ht="18">
      <c r="A20" s="75"/>
      <c r="B20" s="250" t="str">
        <f>VLOOKUP(A19,O51:P64,2)</f>
        <v xml:space="preserve"> - A foil of a character whose personal qualities contrast with another character (usually the protagonist). By providing this contrast, we get to know more about the other character. Hinders and deludes the Protagonist, tempting them to take the wrong course or approach. Different from the Antagonist because he is not directly opposed to the Protagonist’s plot goal.</v>
      </c>
      <c r="C20" s="250"/>
      <c r="D20" s="250"/>
      <c r="E20" s="250"/>
      <c r="F20" s="250"/>
      <c r="G20" s="250"/>
      <c r="H20" s="250"/>
      <c r="I20" s="250"/>
      <c r="J20" s="250"/>
      <c r="K20" s="250"/>
      <c r="L20" s="250"/>
      <c r="O20" t="s">
        <v>2369</v>
      </c>
      <c r="P20" s="43" t="s">
        <v>2824</v>
      </c>
      <c r="Q20" s="43">
        <v>2</v>
      </c>
      <c r="AM20" t="s">
        <v>3039</v>
      </c>
      <c r="AN20" t="s">
        <v>3040</v>
      </c>
      <c r="AO20" s="47" t="s">
        <v>3380</v>
      </c>
      <c r="AP20" s="47" t="s">
        <v>3381</v>
      </c>
      <c r="AQ20" s="47" t="s">
        <v>3557</v>
      </c>
      <c r="AR20" s="47" t="s">
        <v>3558</v>
      </c>
      <c r="AU20" s="47"/>
      <c r="BJ20" t="s">
        <v>1701</v>
      </c>
      <c r="BK20" t="s">
        <v>1703</v>
      </c>
      <c r="BP20" s="114"/>
      <c r="BQ20" s="25" t="s">
        <v>2290</v>
      </c>
      <c r="BR20" s="16" t="s">
        <v>2291</v>
      </c>
    </row>
    <row r="21" spans="1:70">
      <c r="A21" s="76" t="s">
        <v>3255</v>
      </c>
      <c r="B21" s="251"/>
      <c r="C21" s="252"/>
      <c r="D21" s="251"/>
      <c r="E21" s="252"/>
      <c r="F21" s="251"/>
      <c r="G21" s="252"/>
      <c r="H21" s="77" t="s">
        <v>2813</v>
      </c>
      <c r="I21" s="77" t="s">
        <v>1621</v>
      </c>
      <c r="J21" s="251" t="s">
        <v>3096</v>
      </c>
      <c r="K21" s="252"/>
      <c r="L21" s="82" t="s">
        <v>3733</v>
      </c>
      <c r="O21" t="s">
        <v>2370</v>
      </c>
      <c r="P21" s="43" t="s">
        <v>2614</v>
      </c>
      <c r="Q21" s="43">
        <v>3</v>
      </c>
      <c r="S21" t="str">
        <f>J21</f>
        <v>Barefoot Sage</v>
      </c>
      <c r="T21" t="str">
        <f>VLOOKUP(S21,$BQ$2:$BR$951,2)</f>
        <v>The archetypal sage, a mentor, an oracle, a wise man/woman is sometimes given an unusual additional trait: an aversion to shoes. It may be because of religious asceticism, special connection to nature, or just general eccentricity. Whatever the cause is, the lack of footwear (especially in public places) makes the character look singular and different from everyone else, and therefore may serve to emphasize that (s)he knows and sees more than an ordinary person does, and is just too wise to care about social conventions. The religious connotations (like the said asceticism, or "bare feet on holy ground") may also come in handy. There is also a seemingly practical thought regarding one particular issue; if the character has a hermit-like mentality and depicted as never really moving from one spot (like meditating in one particular spot), then the need for having shoes is kinda moot and they'd might as well air out their feet.</v>
      </c>
      <c r="U21" t="str">
        <f>L21</f>
        <v>Stern Teacher</v>
      </c>
      <c r="V21" t="str">
        <f>VLOOKUP(U21,$BQ$2:$BR$951,2)</f>
        <v>For the Evulz? Not this guy's M.O. Unlike a Sadist Teacher, the Stern Teacher is always "tough, but fair", a demanding but ultimately Reasonable Authority Figure. The students might not be too fond of him/her personally, but they always respect him/her in the end (which does make it Truth in Television). D.V. Beklemishev, a near-legendary figure in MIPT (roughly, the Russian equivalent of MIT) once said in an interview that he tried many personas on in his long teaching career and found out this one to be the most effective for the purpose of doing a superb job. Sergeant Rock is the military version of this.</v>
      </c>
      <c r="W21" t="str">
        <f>H21</f>
        <v xml:space="preserve">True Neutral </v>
      </c>
      <c r="X21" t="str">
        <f>VLOOKUP(W21,$O$19:$P$46,2)</f>
        <v>A True Neutral character or organization can be introduced as a Wild Card, neither aligned with the Hero nor the Big Bad. On the other hand, they may well be on one side or the other, at least nominally. Perhaps they care little for the conflict and have their own goals, which are neither particularly good or evil. A True Neutral scientist may work for the good guys because it furthers their research, but they may also work for the bad guys for the same reason. They could also be on whichever side their friends are, just because of that. True Neutral characters can seem somewhat selfish, but they can also seem rather happy-go-lucky in comparison to more responsible characters. True Neutral is the base alignment of animals. Robots that do not come with an ethical system are also True Neutral by default (although this doesn't stop them having a personality). Muggles and Punch Clock Villains are often the "don't care" variety of True Neutral. Many Byronic Heroes fit True Neutral as well. A True Neutral is somebody whose first solution to any dilemma is 'what would a bear do?'. However, non-sapients and Blue and Orange Morality may be described as not being even True Neutral; this is done when one wants to emphasize that something can't be judged or described by our moral terms at all.</v>
      </c>
      <c r="Y21" t="str">
        <f>I21</f>
        <v>INTJ</v>
      </c>
      <c r="Z21" t="str">
        <f>VLOOKUP(Y21,$O$69:$P$84,2)</f>
        <v>For INTJs the dominant force in their lives is their attention to the inner world of possibilities, symbols, abstractions, images, and thoughts. Insight in conjunction with logical analysis is the essence of their approach to the world; they think systemically. Ideas are the substance of life for INTJs and they have a driving need to understand, to know, and to demonstrate competence in their areas of interest. INTJs inherently trust their insights, and with their task-orientation will work intensely to make their visions into realities.</v>
      </c>
      <c r="AM21" t="s">
        <v>3041</v>
      </c>
      <c r="AN21" t="s">
        <v>3042</v>
      </c>
      <c r="AO21" s="47" t="s">
        <v>2997</v>
      </c>
      <c r="AP21" s="47" t="s">
        <v>2998</v>
      </c>
      <c r="AQ21" s="47" t="s">
        <v>2999</v>
      </c>
      <c r="AR21" s="47" t="s">
        <v>3187</v>
      </c>
      <c r="BJ21" t="s">
        <v>1704</v>
      </c>
      <c r="BK21" t="s">
        <v>1706</v>
      </c>
      <c r="BQ21" s="25" t="s">
        <v>2292</v>
      </c>
      <c r="BR21" s="16" t="s">
        <v>2293</v>
      </c>
    </row>
    <row r="22" spans="1:70">
      <c r="A22" s="75"/>
      <c r="B22" s="250" t="str">
        <f>VLOOKUP(A21,O51:P64,2)</f>
        <v> – the protagonist’s conscience and the prevailing side to the thematic argument. The mentor voices or represents the lesson that must be learned by the protagonist in order to change for the better and achieve the goal. (Note: Be mindful of creating a mentor who is as perfect and principled as humans can be, for doing so will make the character seem inhuman. Instead, let the mentor be flawed, like all us humans.)</v>
      </c>
      <c r="C22" s="250"/>
      <c r="D22" s="250"/>
      <c r="E22" s="250"/>
      <c r="F22" s="250"/>
      <c r="G22" s="250"/>
      <c r="H22" s="250"/>
      <c r="I22" s="250"/>
      <c r="J22" s="250"/>
      <c r="K22" s="250"/>
      <c r="L22" s="250"/>
      <c r="O22" t="s">
        <v>2371</v>
      </c>
      <c r="P22" s="43" t="s">
        <v>2819</v>
      </c>
      <c r="Q22" s="43">
        <v>4</v>
      </c>
      <c r="AM22" t="s">
        <v>3044</v>
      </c>
      <c r="AN22" t="s">
        <v>3044</v>
      </c>
      <c r="AP22" t="str">
        <f>VLOOKUP(A3,AM2:AR21,4)</f>
        <v>Act one is setup, where the hero(ine) gets the royal boot -- "a force moves him to act, either out of necessity or desire."  There is usually a major event or incident, a "motivating incident", which shapes and foreshadows the rest of the quest. Don't forget the sidekicks, good buddies, and other travelling companions.  There is almost a natural magnetism about a person setting out on a quest that pulls a suitable cast of helpers out of the fields, woods, and other hideyholes. After act one, the reader should be asking "Will (fill in your protagonist's name here) _find_ the (fill in desired object of quest)?"</v>
      </c>
      <c r="AQ22" t="str">
        <f>VLOOKUP(A3,AM2:AR21,5)</f>
        <v>Act two is where we wander through wonders, disappointments, and delays. We run into difficulties, obstacles, those little "experiences" that make your character show their mettle in interesting ways.</v>
      </c>
      <c r="AR22" t="str">
        <f>VLOOKUP(A3,AM2:AR21,6)</f>
        <v>Act three!  Do we reach the goal (get the gold, find the lost treasure, etc.)?  And when we do, what happens?</v>
      </c>
      <c r="BJ22" t="s">
        <v>1079</v>
      </c>
      <c r="BK22" t="s">
        <v>1708</v>
      </c>
      <c r="BQ22" s="45" t="s">
        <v>2978</v>
      </c>
      <c r="BR22" t="s">
        <v>2979</v>
      </c>
    </row>
    <row r="23" spans="1:70">
      <c r="A23" s="76"/>
      <c r="B23" s="251"/>
      <c r="C23" s="252"/>
      <c r="D23" s="251"/>
      <c r="E23" s="252"/>
      <c r="F23" s="251"/>
      <c r="G23" s="252"/>
      <c r="H23" s="77" t="s">
        <v>2893</v>
      </c>
      <c r="I23" s="77" t="s">
        <v>2119</v>
      </c>
      <c r="J23" s="251" t="s">
        <v>3766</v>
      </c>
      <c r="K23" s="252"/>
      <c r="L23" s="82"/>
      <c r="O23" t="s">
        <v>2372</v>
      </c>
      <c r="P23" s="43" t="s">
        <v>2621</v>
      </c>
      <c r="Q23" s="43">
        <v>5</v>
      </c>
      <c r="S23" t="str">
        <f>J23</f>
        <v>The Spock</v>
      </c>
      <c r="T23" t="str">
        <f>VLOOKUP(S23,$BQ$2:$BR$951,2)</f>
        <v>"I realize this is a hard choice, Captain, but the needs of the many must outweigh the needs of the few." A character who will always think before acting, The Spock can be loosely summed up as the tendency to apply rules, reason and the greater good to all of his/her decisions. This character can exist by themselves, but more often, they will have a more emotional and humanistic counterpart to contrast their decisions. The main difference between the two is that while The McCoy will leap before looking, The Spock's solution to problems will have a balanced and well-thought out approach. His relationship with his comrades is often tense, because this character type is willing and able to ruthlessly consider ethically troubling situations.</v>
      </c>
      <c r="U23">
        <f>L23</f>
        <v>0</v>
      </c>
      <c r="V23" t="e">
        <f>VLOOKUP(U23,$BQ$2:$BR$951,2)</f>
        <v>#N/A</v>
      </c>
      <c r="W23" t="str">
        <f>H23</f>
        <v>Neutral Evil, type 1</v>
      </c>
      <c r="X23" t="str">
        <f>VLOOKUP(W23,$O$19:$P$46,2)</f>
        <v xml:space="preserve">characters are indifferent to Order Versus Chaos, and their only interest is in realizing their evil wishes. Characters are amoral and commit evil for self-serving, but not necessarily malicious purposes. They tend to be in it for money and power but (generally) eschew motives like revenge or sadism, viewing them as barbaric or simply unprofessional, if they regard them at all; that does not mean they'll always, or ever, stop their bosses, partners or lackeys from indulging in such behavior, though, and they are usually prepared to Kick the Dog or perform Cold-Blooded Torture as a means to an end. Perhaps they are a Punch Clock Villain, or maybe they believe there is Better Living Through Evil, or perhaps they are Blessed with Suck and their talents happen to lend themselves to evil (like, say, a talent for professional hits). Essentially, this is anyone who would be a True Neutral if not for the lack of conscience or empathy, or their practice of putting either aside to further their own ends. A type 1 will either not understand the difference between right and wrong, or understand but choose wrong anyway, perhaps justifying it with Necessarily Evil, or perhaps simply not viewing the whole Good and Evil thing to be of any special importance in the first place. </v>
      </c>
      <c r="Y23" t="str">
        <f>I23</f>
        <v>ENTP</v>
      </c>
      <c r="Z23" t="str">
        <f>VLOOKUP(Y23,$O$69:$P$84,2)</f>
        <v>For ENTPs the driving quality in their lives is their attention to the outer world of possibilities; they are excited by continuous involvement in anything new, whether it be new ideas, new people, or new activities. They look for patterns and meaning in the world, and they often have a deep need to analyze, to understand, and to know the nature of things. ENTPs are typically energetic, enthusiastic people who lead spontaneous and adaptable lives.</v>
      </c>
      <c r="BJ23" t="s">
        <v>1709</v>
      </c>
      <c r="BK23" t="s">
        <v>1711</v>
      </c>
      <c r="BQ23" s="45" t="s">
        <v>2636</v>
      </c>
      <c r="BR23" t="s">
        <v>2637</v>
      </c>
    </row>
    <row r="24" spans="1:70">
      <c r="B24" s="250" t="e">
        <f>VLOOKUP(A23,O51:P64,2)</f>
        <v>#N/A</v>
      </c>
      <c r="C24" s="250"/>
      <c r="D24" s="250"/>
      <c r="E24" s="250"/>
      <c r="F24" s="250"/>
      <c r="G24" s="250"/>
      <c r="H24" s="250"/>
      <c r="I24" s="250"/>
      <c r="J24" s="250"/>
      <c r="K24" s="250"/>
      <c r="L24" s="250"/>
      <c r="O24" t="s">
        <v>2822</v>
      </c>
      <c r="P24" s="16" t="s">
        <v>2967</v>
      </c>
      <c r="Q24" s="43">
        <v>6</v>
      </c>
      <c r="BJ24" t="s">
        <v>1712</v>
      </c>
      <c r="BK24" t="s">
        <v>1714</v>
      </c>
      <c r="BQ24" t="s">
        <v>3674</v>
      </c>
      <c r="BR24" t="s">
        <v>3710</v>
      </c>
    </row>
    <row r="25" spans="1:70" ht="19.5" customHeight="1">
      <c r="A25" s="62" t="s">
        <v>3872</v>
      </c>
      <c r="B25" s="63"/>
      <c r="C25" s="63"/>
      <c r="D25" s="63"/>
      <c r="E25" s="63"/>
      <c r="F25" s="63"/>
      <c r="G25" s="63"/>
      <c r="H25" s="120">
        <v>1</v>
      </c>
      <c r="I25" s="269" t="str">
        <f>VLOOKUP(H25,AY2:AZ7,2)</f>
        <v>The Antagonist</v>
      </c>
      <c r="J25" s="270"/>
      <c r="K25" s="269" t="str">
        <f>VLOOKUP(H25,AY2:BB7,3)</f>
        <v>A big bad</v>
      </c>
      <c r="L25" s="270"/>
      <c r="O25" t="s">
        <v>2823</v>
      </c>
      <c r="P25" s="16" t="s">
        <v>2968</v>
      </c>
      <c r="Q25" s="43">
        <v>7</v>
      </c>
      <c r="BJ25" t="s">
        <v>1715</v>
      </c>
      <c r="BK25" t="s">
        <v>1717</v>
      </c>
      <c r="BQ25" s="25" t="s">
        <v>2294</v>
      </c>
      <c r="BR25" s="16" t="s">
        <v>2295</v>
      </c>
    </row>
    <row r="26" spans="1:70">
      <c r="A26" s="71"/>
      <c r="B26" s="71"/>
      <c r="C26" s="71"/>
      <c r="D26" s="71"/>
      <c r="E26" s="71"/>
      <c r="F26" s="71"/>
      <c r="G26" s="71"/>
      <c r="H26" s="70"/>
      <c r="I26" s="70"/>
      <c r="J26" s="72"/>
      <c r="K26" s="70"/>
      <c r="L26" s="70"/>
      <c r="O26" t="s">
        <v>2671</v>
      </c>
      <c r="P26" s="43" t="s">
        <v>2529</v>
      </c>
      <c r="Q26" s="43">
        <v>8</v>
      </c>
      <c r="BJ26" t="s">
        <v>1679</v>
      </c>
      <c r="BK26" t="s">
        <v>1719</v>
      </c>
      <c r="BQ26" t="s">
        <v>3392</v>
      </c>
      <c r="BR26" t="s">
        <v>3393</v>
      </c>
    </row>
    <row r="27" spans="1:70">
      <c r="B27" s="37" t="s">
        <v>1051</v>
      </c>
      <c r="D27" s="37" t="s">
        <v>1052</v>
      </c>
      <c r="F27" s="37" t="s">
        <v>1053</v>
      </c>
      <c r="G27" s="39" t="s">
        <v>1603</v>
      </c>
      <c r="H27" s="37" t="s">
        <v>2807</v>
      </c>
      <c r="I27" s="37" t="s">
        <v>1056</v>
      </c>
      <c r="J27" s="37" t="s">
        <v>1054</v>
      </c>
      <c r="L27" s="37" t="s">
        <v>1057</v>
      </c>
      <c r="O27" t="s">
        <v>2672</v>
      </c>
      <c r="P27" s="43" t="s">
        <v>2680</v>
      </c>
      <c r="Q27" s="43">
        <v>9</v>
      </c>
      <c r="BJ27" t="s">
        <v>1720</v>
      </c>
      <c r="BK27" t="s">
        <v>1722</v>
      </c>
      <c r="BQ27" s="45" t="s">
        <v>2638</v>
      </c>
      <c r="BR27" t="s">
        <v>2841</v>
      </c>
    </row>
    <row r="28" spans="1:70">
      <c r="A28" s="76" t="s">
        <v>2808</v>
      </c>
      <c r="B28" s="251"/>
      <c r="C28" s="252"/>
      <c r="D28" s="251"/>
      <c r="E28" s="252"/>
      <c r="F28" s="251"/>
      <c r="G28" s="252"/>
      <c r="H28" s="77" t="s">
        <v>2893</v>
      </c>
      <c r="I28" s="77" t="s">
        <v>1971</v>
      </c>
      <c r="J28" s="251" t="s">
        <v>1911</v>
      </c>
      <c r="K28" s="252"/>
      <c r="L28" s="82" t="s">
        <v>2341</v>
      </c>
      <c r="O28" t="s">
        <v>2673</v>
      </c>
      <c r="P28" s="43" t="s">
        <v>2536</v>
      </c>
      <c r="Q28" s="43">
        <v>10</v>
      </c>
      <c r="S28" t="str">
        <f>J28</f>
        <v>Enemy to All Living Things</v>
      </c>
      <c r="T28" t="str">
        <f>VLOOKUP(S28,$BQ$2:$BR$951,2)</f>
        <v>This is the Pure Is Not Good version of the Friend to All Living Things. While a Friend To All Living Things causes animals to flock to him/her because of their sweetness and innocence, the evil energies of an Enemy To All Living Things causes animals to flee from them or, if he/she's powerful enough, die. In that case, their energies can also cause plants to rot and decay. If the character causes living things to die, the heroes are sometimes (but not always) exempted from this. Expect them to suffer as if under a slow acting poison, mana drain, or to have their stats lowered.</v>
      </c>
      <c r="U28" t="str">
        <f>L28</f>
        <v>A God Am I</v>
      </c>
      <c r="V28" t="str">
        <f>VLOOKUP(U28,$BQ$2:$BR$951,2)</f>
        <v xml:space="preserve">When a character or villain gains superhuman abilities thanks to Green Rocks, nuclear power, Transhumanism, going One-Winged Angel, being Touched by Vorlons, having the power of Creating Life, or just achieving whatever his most desired dream is, he is left less than sane and often gains delusions (or, in some cases, perfectly accurate assessments) of godhood at the same time. He will often give an over-the-top speech emphasizing just how far beyond ordinary humanity he has evolved, and how lowly they are compared with him. Cue the villain becoming a megalomaniacal Narcissist who is Drunk on the Dark Side and/or declaring that they will Take Over the World. But you know what they say... Pride cometh before the fall. </v>
      </c>
      <c r="W28" t="str">
        <f>H28</f>
        <v>Neutral Evil, type 1</v>
      </c>
      <c r="X28" t="str">
        <f>VLOOKUP(W28,$O$19:$P$46,2)</f>
        <v xml:space="preserve">characters are indifferent to Order Versus Chaos, and their only interest is in realizing their evil wishes. Characters are amoral and commit evil for self-serving, but not necessarily malicious purposes. They tend to be in it for money and power but (generally) eschew motives like revenge or sadism, viewing them as barbaric or simply unprofessional, if they regard them at all; that does not mean they'll always, or ever, stop their bosses, partners or lackeys from indulging in such behavior, though, and they are usually prepared to Kick the Dog or perform Cold-Blooded Torture as a means to an end. Perhaps they are a Punch Clock Villain, or maybe they believe there is Better Living Through Evil, or perhaps they are Blessed with Suck and their talents happen to lend themselves to evil (like, say, a talent for professional hits). Essentially, this is anyone who would be a True Neutral if not for the lack of conscience or empathy, or their practice of putting either aside to further their own ends. A type 1 will either not understand the difference between right and wrong, or understand but choose wrong anyway, perhaps justifying it with Necessarily Evil, or perhaps simply not viewing the whole Good and Evil thing to be of any special importance in the first place. </v>
      </c>
      <c r="Y28" t="str">
        <f>I28</f>
        <v>ESTJ</v>
      </c>
      <c r="Z28" t="str">
        <f>VLOOKUP(Y28,$O$69:$P$84,2)</f>
        <v>For ESTJs the driving force in their lives is their need to analyze and bring into logical order the outer world of events, people, and things. ESTJs like to organize anything that comes into their domain, and they will work energetically to complete tasks so they can quickly move from one to the next. Sensing orients their thinking to current facts and realities, and thus gives their thinking a pragmatic quality. ESTJs take their responsibilities seriously and believe others should do so as well.</v>
      </c>
      <c r="BJ28" t="s">
        <v>1682</v>
      </c>
      <c r="BK28" t="s">
        <v>1724</v>
      </c>
      <c r="BQ28" t="s">
        <v>3663</v>
      </c>
      <c r="BR28" t="s">
        <v>3845</v>
      </c>
    </row>
    <row r="29" spans="1:70">
      <c r="A29" s="39"/>
      <c r="B29" s="250" t="str">
        <f>VLOOKUP(A28,O61:P65,2)</f>
        <v> – the primary bad guy. The character (can be a force - like nature) that opposes the protagonist outright on all counts, physically and emotionally.</v>
      </c>
      <c r="C29" s="250"/>
      <c r="D29" s="250"/>
      <c r="E29" s="250"/>
      <c r="F29" s="250"/>
      <c r="G29" s="250"/>
      <c r="H29" s="250"/>
      <c r="I29" s="250"/>
      <c r="J29" s="250"/>
      <c r="K29" s="250"/>
      <c r="L29" s="250"/>
      <c r="O29" t="s">
        <v>2674</v>
      </c>
      <c r="P29" s="43" t="s">
        <v>2681</v>
      </c>
      <c r="Q29" s="43">
        <v>11</v>
      </c>
      <c r="BJ29" t="s">
        <v>1725</v>
      </c>
      <c r="BK29" t="s">
        <v>1727</v>
      </c>
      <c r="BQ29" s="45" t="s">
        <v>2846</v>
      </c>
      <c r="BR29" t="s">
        <v>2863</v>
      </c>
    </row>
    <row r="30" spans="1:70">
      <c r="A30" s="76" t="s">
        <v>3257</v>
      </c>
      <c r="B30" s="251"/>
      <c r="C30" s="252"/>
      <c r="D30" s="251"/>
      <c r="E30" s="252"/>
      <c r="F30" s="251"/>
      <c r="G30" s="252"/>
      <c r="H30" s="77" t="s">
        <v>2969</v>
      </c>
      <c r="I30" s="77" t="s">
        <v>2119</v>
      </c>
      <c r="J30" s="251" t="s">
        <v>2472</v>
      </c>
      <c r="K30" s="252"/>
      <c r="L30" s="82" t="s">
        <v>3330</v>
      </c>
      <c r="O30" t="s">
        <v>2675</v>
      </c>
      <c r="P30" s="43" t="s">
        <v>2682</v>
      </c>
      <c r="Q30" s="43">
        <v>12</v>
      </c>
      <c r="S30" t="str">
        <f>J30</f>
        <v>Evil Mentor</v>
      </c>
      <c r="T30" t="str">
        <f>VLOOKUP(S30,$BQ$2:$BR$951,2)</f>
        <v>The Hero, or a member of the heroic band, finds a Mentor with secret techniques to teach. The student eagerly signs on, only to learn later that there's a catch — the mentor is evil, has a hidden agenda of his own, and those new abilities are seriously nasty (certainly not useless). The student may feel "soiled" by having learned these techniques and might swear off ever using them again, or they might have to wrestle with temptation against using them regularly. Of course, it's only a matter of time until there's a great need, and out will come the evil technique because It's the Only Way. Cue evil mentor's So Proud of You and and the hero's Your Approval Fills Me with Shame. The Evil Mentor will lead them down the path to the Dark Side.</v>
      </c>
      <c r="U30" t="str">
        <f>L30</f>
        <v>Hero Secret Service</v>
      </c>
      <c r="V30" t="str">
        <f>VLOOKUP(U30,$BQ$2:$BR$951,2)</f>
        <v>Heroism is a high-risk job. When The Hero is the only one who can defeat the Big Bad, the Big Bad and their Evil Minions are going to be coming after this Chosen One everywhere they go. You may be the only one who can protect the city, or the kingdom, or the Magical Land, or the universe, but while you're working on that, who's going to protect you? You need the Hero Secret Service: Heroes "R" Us for The Hero! Twenty-four hour protection from any and all accidental or intentional premature causes of death that may hinder you on The Hero's Journey. They'll keep your Secret Identity secret, guard you while moving between headquarters, provide distractions, take out the Mooks so you can save your strength, and if necessary, make Heroic Sacrifices for you, thereby providing substantial Heroic Resolve to get you through the culminating grand battle. Working for the Hero Secret Service is also hazardous. Contractual Immortality is significantly decreased, and it's not personal as far as the Big Bad is concerned.</v>
      </c>
      <c r="W30" t="str">
        <f>H30</f>
        <v>Lawful Neutral, rules foremost</v>
      </c>
      <c r="X30" t="str">
        <f>VLOOKUP(W30,$O$19:$P$46,2)</f>
        <v>Someone with this mindset believes that the context matters more than the content; the rules matter because they give order to society more than they matter themselves. They might go so far as to believe (possibly correctly) that their superiors have the right to interpret or define the rules as they see fit. Such characters believe in My Country / My Master, Right or Wrong, though the average example is someone who obeys any figure of authority (say, a policeman) without question, possibly even with admiration. In more extreme cases, this can lead to Just Following Orders, and whether or not they slip into Knight Templar or Lawful Evil territory is a question of whether said authority is evil and is getting them to commit atrocities — however, they still have moral lines they won't cross, and if their ethics are pushed too far, they will disobey, and are not above holding their superiors to account if they are found to be corrupt or incompetent. This is what separates them from Lawful Stupid.</v>
      </c>
      <c r="Y30" t="str">
        <f>I30</f>
        <v>ENTP</v>
      </c>
      <c r="Z30" t="str">
        <f>VLOOKUP(Y30,$O$69:$P$84,2)</f>
        <v>For ENTPs the driving quality in their lives is their attention to the outer world of possibilities; they are excited by continuous involvement in anything new, whether it be new ideas, new people, or new activities. They look for patterns and meaning in the world, and they often have a deep need to analyze, to understand, and to know the nature of things. ENTPs are typically energetic, enthusiastic people who lead spontaneous and adaptable lives.</v>
      </c>
      <c r="BJ30" t="s">
        <v>1728</v>
      </c>
      <c r="BK30" t="s">
        <v>1730</v>
      </c>
      <c r="BQ30" s="25" t="s">
        <v>2298</v>
      </c>
      <c r="BR30" s="42" t="s">
        <v>2965</v>
      </c>
    </row>
    <row r="31" spans="1:70">
      <c r="A31" s="75"/>
      <c r="B31" s="250" t="str">
        <f>VLOOKUP(A30,O61:P65,2)</f>
        <v> – the right-hand to the antagonist. The tempter doesn’t need to know the antagonist, but they both stand for the same thing: stopping the protagonist from achieving the protagonist’s goal. The tempter tries to manipulate and convince the protagonist to join the “dark side”. However, in the end, the tempter can change his/her mind and realize the benefit of joining the good guys.</v>
      </c>
      <c r="C31" s="250"/>
      <c r="D31" s="250"/>
      <c r="E31" s="250"/>
      <c r="F31" s="250"/>
      <c r="G31" s="250"/>
      <c r="H31" s="250"/>
      <c r="I31" s="250"/>
      <c r="J31" s="250"/>
      <c r="K31" s="250"/>
      <c r="L31" s="250"/>
      <c r="O31" t="s">
        <v>2811</v>
      </c>
      <c r="P31" s="42" t="s">
        <v>2814</v>
      </c>
      <c r="Q31" s="43">
        <v>13</v>
      </c>
      <c r="BJ31" t="s">
        <v>1731</v>
      </c>
      <c r="BK31" t="s">
        <v>1733</v>
      </c>
      <c r="BQ31" s="25" t="s">
        <v>2299</v>
      </c>
      <c r="BR31" s="43" t="s">
        <v>2521</v>
      </c>
    </row>
    <row r="32" spans="1:70">
      <c r="A32" s="76" t="s">
        <v>3421</v>
      </c>
      <c r="B32" s="251"/>
      <c r="C32" s="252"/>
      <c r="D32" s="251"/>
      <c r="E32" s="252"/>
      <c r="F32" s="251"/>
      <c r="G32" s="252"/>
      <c r="H32" s="77" t="s">
        <v>2813</v>
      </c>
      <c r="I32" s="77" t="s">
        <v>2117</v>
      </c>
      <c r="J32" s="251" t="s">
        <v>3302</v>
      </c>
      <c r="K32" s="252"/>
      <c r="L32" s="82" t="s">
        <v>3891</v>
      </c>
      <c r="O32" t="s">
        <v>2683</v>
      </c>
      <c r="P32" s="43" t="s">
        <v>2885</v>
      </c>
      <c r="Q32" s="43">
        <v>14</v>
      </c>
      <c r="S32" t="str">
        <f>J32</f>
        <v>Incidental Villain</v>
      </c>
      <c r="T32" t="str">
        <f>VLOOKUP(S32,$BQ$2:$BR$951,2)</f>
        <v>Some have evil as a way of life. Some just have it as a job. But others have it as a tool, able to use it only as far as they need it. They're perfectly willing to do a crime or hurt people if needed, but when it isn't, they're also willing to do things peacefuly. Basically, the Incidental Villain is a character who technically is a villain, but only actually does something worthy of a true villain occasionally; most of the time not doing anything particularly bad, only when necessary. The rest of the time, he plays by the rules or is amiable to our heroes. Half the time the hero doesn't have to worry, because at the moment the enemy doesn't really care to antagonize: They know he's capable of villainy, but tolerate him because he's not currently doing anything wrong.</v>
      </c>
      <c r="U32" t="str">
        <f>L32</f>
        <v>Only in It for the Money</v>
      </c>
      <c r="V32" t="str">
        <f>VLOOKUP(U32,$BQ$2:$BR$951,2)</f>
        <v xml:space="preserve">Some heroes do what they do for honor, some for glory, some For Great Justice. Others are only looking for the cash. This attitude is held by people who are honestly greedy, just need a living, or don't want to act like they care. Characters fitting this attitude are often Hired Guns and the Bounty Hunter. In fact, the Evil Overlord List states that bounty hunters should only be hired for money; those that love the thrill of the chase are too likely to give the prey a chance to get away. Of course even this can backfire if The Hero is Genre Savvy and has access to the funds to pay said Hired Guns more to turn on the villain. This is a sub-trope of Not in This for Your Revolution. Money, Dear Boy is when it happens in Real Life. Villains who say this are likely to be Punch Clock Villains who work for the bad guys because Evil Pays Better, and might show that Even Evil Has Standards. On the other hand it might show they're a Greedy creep who doesn't care about anyone. </v>
      </c>
      <c r="W32" t="str">
        <f>H32</f>
        <v xml:space="preserve">True Neutral </v>
      </c>
      <c r="X32" t="str">
        <f>VLOOKUP(W32,$O$19:$P$46,2)</f>
        <v>A True Neutral character or organization can be introduced as a Wild Card, neither aligned with the Hero nor the Big Bad. On the other hand, they may well be on one side or the other, at least nominally. Perhaps they care little for the conflict and have their own goals, which are neither particularly good or evil. A True Neutral scientist may work for the good guys because it furthers their research, but they may also work for the bad guys for the same reason. They could also be on whichever side their friends are, just because of that. True Neutral characters can seem somewhat selfish, but they can also seem rather happy-go-lucky in comparison to more responsible characters. True Neutral is the base alignment of animals. Robots that do not come with an ethical system are also True Neutral by default (although this doesn't stop them having a personality). Muggles and Punch Clock Villains are often the "don't care" variety of True Neutral. Many Byronic Heroes fit True Neutral as well. A True Neutral is somebody whose first solution to any dilemma is 'what would a bear do?'. However, non-sapients and Blue and Orange Morality may be described as not being even True Neutral; this is done when one wants to emphasize that something can't be judged or described by our moral terms at all.</v>
      </c>
      <c r="Y32" t="str">
        <f>I32</f>
        <v>ESFJ</v>
      </c>
      <c r="Z32" t="str">
        <f>VLOOKUP(Y32,$O$69:$P$84,2)</f>
        <v>For ESFJs the dominant quality in their lives is an active and intense caring about people and a strong desire to bring harmony into their relationships. ESFJs bring an aura of warmth to all that they do, and they naturally move into action to help others, to organize the world around them, and to get things done. Sensing orients their feeling to current facts and realities, and thus gives their feeling a hands-on pragmatic quality. ESFJs take their work seriously and believe others should as well.</v>
      </c>
      <c r="BJ32" t="s">
        <v>1734</v>
      </c>
      <c r="BK32" t="s">
        <v>1736</v>
      </c>
      <c r="BQ32" t="s">
        <v>3394</v>
      </c>
      <c r="BR32" t="s">
        <v>3395</v>
      </c>
    </row>
    <row r="33" spans="1:70">
      <c r="A33" s="75"/>
      <c r="B33" s="250" t="str">
        <f>VLOOKUP(A32,O61:P65,2)</f>
        <v xml:space="preserve"> - The underdog is a character who often is underplayed in a book, say someone who is the scapegoat or someone against whom all bets would have been placed in any given situation.</v>
      </c>
      <c r="C33" s="250"/>
      <c r="D33" s="250"/>
      <c r="E33" s="250"/>
      <c r="F33" s="250"/>
      <c r="G33" s="250"/>
      <c r="H33" s="250"/>
      <c r="I33" s="250"/>
      <c r="J33" s="250"/>
      <c r="K33" s="250"/>
      <c r="L33" s="250"/>
      <c r="O33" t="s">
        <v>2684</v>
      </c>
      <c r="P33" s="43" t="s">
        <v>2691</v>
      </c>
      <c r="Q33" s="43">
        <v>15</v>
      </c>
      <c r="BJ33" t="s">
        <v>1737</v>
      </c>
      <c r="BK33" t="s">
        <v>1739</v>
      </c>
      <c r="BQ33" s="45" t="s">
        <v>2864</v>
      </c>
      <c r="BR33" t="s">
        <v>2663</v>
      </c>
    </row>
    <row r="34" spans="1:70">
      <c r="A34" s="76" t="s">
        <v>3423</v>
      </c>
      <c r="B34" s="251"/>
      <c r="C34" s="252"/>
      <c r="D34" s="251"/>
      <c r="E34" s="252"/>
      <c r="F34" s="251"/>
      <c r="G34" s="252"/>
      <c r="H34" s="77" t="s">
        <v>2372</v>
      </c>
      <c r="I34" s="77" t="s">
        <v>1969</v>
      </c>
      <c r="J34" s="251" t="s">
        <v>1645</v>
      </c>
      <c r="K34" s="252"/>
      <c r="L34" s="82" t="s">
        <v>2146</v>
      </c>
      <c r="O34" t="s">
        <v>2685</v>
      </c>
      <c r="P34" s="43" t="s">
        <v>2891</v>
      </c>
      <c r="Q34" s="43">
        <v>16</v>
      </c>
      <c r="S34" t="str">
        <f>J34</f>
        <v>Mooks</v>
      </c>
      <c r="T34" t="str">
        <f>VLOOKUP(S34,$BQ$2:$BR$951,2)</f>
        <v>A slang term for the hordes of standard-issue, disposable bad guys whom The Hero mows down with impunity. Deadly, competent, loyal, abundant... pick any two. Also called "baddies", "goons," "scrubs," "drones," "small fry," "flunkies," "pawns," "toadies," "grunts," "minions," "lackeys," "underlings," "henchpersons," and "cannon fodder". It's a thankless job, to be sure, but somebody's gotta do it. Enter the humble mook. Mooks play an important role, without someone to fight on a constant basis, an action movie/show would have a lot less action. If every single minion your hero ever runs into has a personality, then the pacing of the show would slow to a crawl and Quirky Miniboss Squad, The Dragon, and the Big Bad would not feel as unique.</v>
      </c>
      <c r="U34" t="str">
        <f>L34</f>
        <v>Devil in Plain Sight</v>
      </c>
      <c r="V34" t="str">
        <f>VLOOKUP(U34,$BQ$2:$BR$951,2)</f>
        <v xml:space="preserve">Someone who is so obviously up to no good that the one character who seems aware of it is shocked no one else seems to notice. Everyone else, especially those with a tendency to be Horrible Judges Of Character, may just consider them a little quirky and wonder what the observant character's problem is. Sometimes this can be a villain hiding as a lesser immoral person. For example, no one would be the least bit surprised to find out that any given politician is a slimy scheming Jerkass, and thus they manage to hide their greater villainy as the simple pettiness of your every day scumbag. Less extreme than the Villain with Good Publicity, who is thought highly by most people; this guy is mostly met with inattentive indifference. </v>
      </c>
      <c r="W34" t="str">
        <f>H34</f>
        <v>Chaotic Evil, type 5</v>
      </c>
      <c r="X34" t="str">
        <f>VLOOKUP(W34,$O$19:$P$46,2)</f>
        <v>characters don't constantly break the law, but they cannot see much value in laws (or, for weaker-CCEs, do not see the value in laws that do not function solely to their depraved objectives). They believe that their own evil impulses are their best guides, and that tying themselves to any given code of conduct would be limiting their own ability to realize their depraved wishes. They do not get along with anyone who tries to instill any kind of order over the Chaotic Evil character, believing these people to be restricting their freedom; Chaotic Evil characters often focus very strongly on their own individual rights and freedoms, and will strongly resist any form of oppression of themselves. Type 5 is a Well-Intentioned Extremist who saw (or a Knight Templar who sees) himself as Chaotic Good (Just Like Robin Hood) but slowly passed over to the evil alignment, often without being consciously aware of it. You know what they say about slippery slopes...</v>
      </c>
      <c r="Y34" t="str">
        <f>I34</f>
        <v>ESTP</v>
      </c>
      <c r="Z34" t="str">
        <f>VLOOKUP(Y34,$O$69:$P$84,2)</f>
        <v>For ESTPs the dominant quality in their lives is their enthusiastic attention to the outer world of hands-on and real-life experiences. ESTPs are excited by continuous involvement in new activities and in the pursuit of new challenges. ESTPs tend to be logical and analytical in their approach to life, and they have an acute sense of how objects, events, and people in the world work. ESTPs are typically energetic and adaptable realists, who prefer to experience and accept life rather than to judge or organize it.</v>
      </c>
      <c r="BJ34" t="s">
        <v>1740</v>
      </c>
      <c r="BK34" t="s">
        <v>1742</v>
      </c>
      <c r="BQ34" s="25" t="s">
        <v>2522</v>
      </c>
      <c r="BR34" s="43" t="s">
        <v>2693</v>
      </c>
    </row>
    <row r="35" spans="1:70">
      <c r="A35" s="75"/>
      <c r="B35" s="279" t="str">
        <f>VLOOKUP(A34,O61:P65,2)</f>
        <v xml:space="preserve"> - A bit part employee/agent allied to the Antagonist (or at least in tune with them).</v>
      </c>
      <c r="C35" s="279"/>
      <c r="D35" s="279"/>
      <c r="E35" s="279"/>
      <c r="F35" s="279"/>
      <c r="G35" s="279"/>
      <c r="H35" s="279"/>
      <c r="I35" s="279"/>
      <c r="J35" s="279"/>
      <c r="K35" s="279"/>
      <c r="L35" s="279"/>
      <c r="O35" t="s">
        <v>2686</v>
      </c>
      <c r="P35" s="43" t="s">
        <v>2892</v>
      </c>
      <c r="Q35" s="43">
        <v>17</v>
      </c>
      <c r="BJ35" t="s">
        <v>1694</v>
      </c>
      <c r="BK35" t="s">
        <v>1744</v>
      </c>
      <c r="BQ35" s="45" t="s">
        <v>2664</v>
      </c>
      <c r="BR35" t="s">
        <v>2665</v>
      </c>
    </row>
    <row r="36" spans="1:70">
      <c r="O36" t="s">
        <v>2970</v>
      </c>
      <c r="P36" s="16" t="s">
        <v>2524</v>
      </c>
      <c r="Q36" s="43">
        <v>18</v>
      </c>
      <c r="BJ36" t="s">
        <v>1745</v>
      </c>
      <c r="BK36" t="s">
        <v>1747</v>
      </c>
      <c r="BQ36" s="45" t="s">
        <v>2666</v>
      </c>
      <c r="BR36" s="25" t="s">
        <v>2667</v>
      </c>
    </row>
    <row r="37" spans="1:70">
      <c r="A37" s="276" t="s">
        <v>3362</v>
      </c>
      <c r="B37" s="277"/>
      <c r="C37" s="277"/>
      <c r="D37" s="277"/>
      <c r="E37" s="277"/>
      <c r="F37" s="277"/>
      <c r="G37" s="277"/>
      <c r="H37" s="277"/>
      <c r="I37" s="277"/>
      <c r="J37" s="277"/>
      <c r="K37" s="277"/>
      <c r="L37" s="278"/>
      <c r="O37" t="s">
        <v>2971</v>
      </c>
      <c r="P37" s="16" t="s">
        <v>2669</v>
      </c>
      <c r="Q37" s="43">
        <v>19</v>
      </c>
      <c r="BJ37" t="s">
        <v>1700</v>
      </c>
      <c r="BK37" t="s">
        <v>1749</v>
      </c>
      <c r="BQ37" s="45" t="s">
        <v>2668</v>
      </c>
      <c r="BR37" s="25" t="s">
        <v>3050</v>
      </c>
    </row>
    <row r="38" spans="1:70" ht="15.75" customHeight="1">
      <c r="O38" t="s">
        <v>2972</v>
      </c>
      <c r="P38" s="16" t="s">
        <v>2670</v>
      </c>
      <c r="Q38" s="43">
        <v>20</v>
      </c>
      <c r="BJ38" t="s">
        <v>1703</v>
      </c>
      <c r="BK38" t="s">
        <v>1751</v>
      </c>
      <c r="BQ38" s="45" t="s">
        <v>3051</v>
      </c>
      <c r="BR38" s="25" t="s">
        <v>3052</v>
      </c>
    </row>
    <row r="39" spans="1:70">
      <c r="A39" s="275" t="s">
        <v>3363</v>
      </c>
      <c r="B39" s="275"/>
      <c r="C39" s="275"/>
      <c r="D39" s="275"/>
      <c r="E39" s="275"/>
      <c r="F39" s="275"/>
      <c r="G39" s="275"/>
      <c r="H39" s="275"/>
      <c r="I39" s="275"/>
      <c r="J39" s="275"/>
      <c r="K39" s="275"/>
      <c r="L39" s="275"/>
      <c r="O39" t="s">
        <v>2969</v>
      </c>
      <c r="P39" s="16" t="s">
        <v>2626</v>
      </c>
      <c r="Q39" s="43">
        <v>21</v>
      </c>
      <c r="BJ39" t="s">
        <v>1752</v>
      </c>
      <c r="BK39" t="s">
        <v>1754</v>
      </c>
      <c r="BQ39" s="25" t="s">
        <v>2523</v>
      </c>
      <c r="BR39" s="43" t="s">
        <v>2692</v>
      </c>
    </row>
    <row r="40" spans="1:70">
      <c r="O40" t="s">
        <v>2893</v>
      </c>
      <c r="P40" s="43" t="s">
        <v>2553</v>
      </c>
      <c r="Q40" s="43">
        <v>22</v>
      </c>
      <c r="BJ40" t="s">
        <v>1706</v>
      </c>
      <c r="BK40" t="s">
        <v>1756</v>
      </c>
      <c r="BQ40" s="25" t="s">
        <v>2694</v>
      </c>
      <c r="BR40" s="43" t="s">
        <v>2695</v>
      </c>
    </row>
    <row r="41" spans="1:70">
      <c r="A41" s="52" t="s">
        <v>2741</v>
      </c>
      <c r="B41" s="260"/>
      <c r="C41" s="261"/>
      <c r="D41" s="261"/>
      <c r="E41" s="261"/>
      <c r="F41" s="261"/>
      <c r="G41" s="261"/>
      <c r="H41" s="261"/>
      <c r="I41" s="261"/>
      <c r="J41" s="261"/>
      <c r="K41" s="261"/>
      <c r="L41" s="262"/>
      <c r="O41" t="s">
        <v>2894</v>
      </c>
      <c r="P41" s="43" t="s">
        <v>2559</v>
      </c>
      <c r="Q41" s="43">
        <v>23</v>
      </c>
      <c r="BJ41" t="s">
        <v>1757</v>
      </c>
      <c r="BK41" t="s">
        <v>1759</v>
      </c>
      <c r="BQ41" s="45" t="s">
        <v>3055</v>
      </c>
      <c r="BR41" s="25" t="s">
        <v>3200</v>
      </c>
    </row>
    <row r="42" spans="1:70">
      <c r="A42" s="53"/>
      <c r="B42" s="263"/>
      <c r="C42" s="264"/>
      <c r="D42" s="264"/>
      <c r="E42" s="264"/>
      <c r="F42" s="264"/>
      <c r="G42" s="264"/>
      <c r="H42" s="264"/>
      <c r="I42" s="264"/>
      <c r="J42" s="264"/>
      <c r="K42" s="264"/>
      <c r="L42" s="265"/>
      <c r="O42" t="s">
        <v>2895</v>
      </c>
      <c r="P42" s="43" t="s">
        <v>2708</v>
      </c>
      <c r="Q42" s="43">
        <v>24</v>
      </c>
      <c r="BJ42" t="s">
        <v>1760</v>
      </c>
      <c r="BK42" t="s">
        <v>1762</v>
      </c>
      <c r="BQ42" s="45" t="s">
        <v>3201</v>
      </c>
      <c r="BR42" s="25" t="s">
        <v>3202</v>
      </c>
    </row>
    <row r="43" spans="1:70">
      <c r="A43" s="54"/>
      <c r="B43" s="266"/>
      <c r="C43" s="267"/>
      <c r="D43" s="267"/>
      <c r="E43" s="267"/>
      <c r="F43" s="267"/>
      <c r="G43" s="267"/>
      <c r="H43" s="267"/>
      <c r="I43" s="267"/>
      <c r="J43" s="267"/>
      <c r="K43" s="267"/>
      <c r="L43" s="268"/>
      <c r="O43" t="s">
        <v>2896</v>
      </c>
      <c r="P43" s="43" t="s">
        <v>2367</v>
      </c>
      <c r="Q43" s="43">
        <v>25</v>
      </c>
      <c r="BJ43" t="s">
        <v>1763</v>
      </c>
      <c r="BK43" t="s">
        <v>1765</v>
      </c>
      <c r="BQ43" t="s">
        <v>3390</v>
      </c>
      <c r="BR43" t="s">
        <v>3391</v>
      </c>
    </row>
    <row r="44" spans="1:70">
      <c r="A44" s="51"/>
      <c r="B44" s="49"/>
      <c r="C44" s="49"/>
      <c r="D44" s="49"/>
      <c r="E44" s="49"/>
      <c r="F44" s="49"/>
      <c r="G44" s="49"/>
      <c r="H44" s="49"/>
      <c r="I44" s="49"/>
      <c r="J44" s="49"/>
      <c r="K44" s="49"/>
      <c r="L44" s="49"/>
      <c r="O44" t="s">
        <v>2816</v>
      </c>
      <c r="P44" s="16" t="s">
        <v>2821</v>
      </c>
      <c r="Q44" s="43">
        <v>26</v>
      </c>
      <c r="BJ44" t="s">
        <v>1766</v>
      </c>
      <c r="BK44" t="s">
        <v>1768</v>
      </c>
      <c r="BQ44" s="45" t="s">
        <v>3203</v>
      </c>
      <c r="BR44" s="25" t="s">
        <v>3060</v>
      </c>
    </row>
    <row r="45" spans="1:70">
      <c r="A45" s="52" t="s">
        <v>3364</v>
      </c>
      <c r="B45" s="260"/>
      <c r="C45" s="261"/>
      <c r="D45" s="261"/>
      <c r="E45" s="261"/>
      <c r="F45" s="261"/>
      <c r="G45" s="261"/>
      <c r="H45" s="261"/>
      <c r="I45" s="261"/>
      <c r="J45" s="261"/>
      <c r="K45" s="261"/>
      <c r="L45" s="262"/>
      <c r="O45" t="s">
        <v>2815</v>
      </c>
      <c r="P45" s="16" t="s">
        <v>2820</v>
      </c>
      <c r="Q45" s="43">
        <v>27</v>
      </c>
      <c r="BJ45" t="s">
        <v>1769</v>
      </c>
      <c r="BK45" t="s">
        <v>1771</v>
      </c>
      <c r="BQ45" s="45" t="s">
        <v>3061</v>
      </c>
      <c r="BR45" s="25" t="s">
        <v>3062</v>
      </c>
    </row>
    <row r="46" spans="1:70">
      <c r="A46" s="53"/>
      <c r="B46" s="263"/>
      <c r="C46" s="264"/>
      <c r="D46" s="264"/>
      <c r="E46" s="264"/>
      <c r="F46" s="264"/>
      <c r="G46" s="264"/>
      <c r="H46" s="264"/>
      <c r="I46" s="264"/>
      <c r="J46" s="264"/>
      <c r="K46" s="264"/>
      <c r="L46" s="265"/>
      <c r="O46" t="s">
        <v>2813</v>
      </c>
      <c r="P46" s="43" t="s">
        <v>806</v>
      </c>
      <c r="Q46" s="43">
        <v>28</v>
      </c>
      <c r="BJ46" s="78" t="s">
        <v>1772</v>
      </c>
      <c r="BK46" t="s">
        <v>1774</v>
      </c>
      <c r="BQ46" s="45" t="s">
        <v>3206</v>
      </c>
      <c r="BR46" s="25" t="s">
        <v>3209</v>
      </c>
    </row>
    <row r="47" spans="1:70">
      <c r="A47" s="54"/>
      <c r="B47" s="266"/>
      <c r="C47" s="267"/>
      <c r="D47" s="267"/>
      <c r="E47" s="267"/>
      <c r="F47" s="267"/>
      <c r="G47" s="267"/>
      <c r="H47" s="267"/>
      <c r="I47" s="267"/>
      <c r="J47" s="267"/>
      <c r="K47" s="267"/>
      <c r="L47" s="268"/>
      <c r="Q47" s="43"/>
      <c r="BJ47" t="s">
        <v>1775</v>
      </c>
      <c r="BK47" t="s">
        <v>1777</v>
      </c>
      <c r="BQ47" s="45" t="s">
        <v>3208</v>
      </c>
      <c r="BR47" s="25" t="s">
        <v>3063</v>
      </c>
    </row>
    <row r="48" spans="1:70">
      <c r="A48" s="51"/>
      <c r="B48" s="50"/>
      <c r="C48" s="50"/>
      <c r="D48" s="50"/>
      <c r="E48" s="50"/>
      <c r="F48" s="50"/>
      <c r="G48" s="50"/>
      <c r="H48" s="50"/>
      <c r="I48" s="50"/>
      <c r="J48" s="50"/>
      <c r="K48" s="50"/>
      <c r="L48" s="50"/>
      <c r="Q48" s="43"/>
      <c r="BJ48" t="s">
        <v>1778</v>
      </c>
      <c r="BK48" t="s">
        <v>1780</v>
      </c>
      <c r="BQ48" s="45" t="s">
        <v>3064</v>
      </c>
      <c r="BR48" s="25" t="s">
        <v>3065</v>
      </c>
    </row>
    <row r="49" spans="1:70">
      <c r="A49" s="52" t="s">
        <v>3365</v>
      </c>
      <c r="B49" s="260"/>
      <c r="C49" s="261"/>
      <c r="D49" s="261"/>
      <c r="E49" s="261"/>
      <c r="F49" s="261"/>
      <c r="G49" s="261"/>
      <c r="H49" s="261"/>
      <c r="I49" s="261"/>
      <c r="J49" s="261"/>
      <c r="K49" s="261"/>
      <c r="L49" s="262"/>
      <c r="O49" s="40" t="s">
        <v>2810</v>
      </c>
      <c r="P49" s="43" t="s">
        <v>2812</v>
      </c>
      <c r="Q49" s="43"/>
      <c r="BJ49" t="s">
        <v>1781</v>
      </c>
      <c r="BK49" t="s">
        <v>1783</v>
      </c>
      <c r="BQ49" s="45" t="s">
        <v>3066</v>
      </c>
      <c r="BR49" s="25" t="s">
        <v>3067</v>
      </c>
    </row>
    <row r="50" spans="1:70">
      <c r="A50" s="53"/>
      <c r="B50" s="263"/>
      <c r="C50" s="264"/>
      <c r="D50" s="264"/>
      <c r="E50" s="264"/>
      <c r="F50" s="264"/>
      <c r="G50" s="264"/>
      <c r="H50" s="264"/>
      <c r="I50" s="264"/>
      <c r="J50" s="264"/>
      <c r="K50" s="264"/>
      <c r="L50" s="265"/>
      <c r="O50" t="s">
        <v>2806</v>
      </c>
      <c r="P50" s="61" t="s">
        <v>3253</v>
      </c>
      <c r="Q50" s="43">
        <v>32</v>
      </c>
      <c r="BJ50" t="s">
        <v>1784</v>
      </c>
      <c r="BK50" t="s">
        <v>1786</v>
      </c>
      <c r="BQ50" s="45" t="s">
        <v>3068</v>
      </c>
      <c r="BR50" s="25" t="s">
        <v>3069</v>
      </c>
    </row>
    <row r="51" spans="1:70">
      <c r="A51" s="54"/>
      <c r="B51" s="266"/>
      <c r="C51" s="267"/>
      <c r="D51" s="267"/>
      <c r="E51" s="267"/>
      <c r="F51" s="267"/>
      <c r="G51" s="267"/>
      <c r="H51" s="267"/>
      <c r="I51" s="267"/>
      <c r="J51" s="267"/>
      <c r="K51" s="267"/>
      <c r="L51" s="268"/>
      <c r="O51" t="s">
        <v>3263</v>
      </c>
      <c r="P51" s="61" t="s">
        <v>3262</v>
      </c>
      <c r="Q51" s="43">
        <v>33</v>
      </c>
      <c r="BJ51" t="s">
        <v>1708</v>
      </c>
      <c r="BK51" t="s">
        <v>1788</v>
      </c>
      <c r="BQ51" s="45" t="s">
        <v>3070</v>
      </c>
      <c r="BR51" s="25" t="s">
        <v>3071</v>
      </c>
    </row>
    <row r="52" spans="1:70">
      <c r="A52" s="51"/>
      <c r="B52" s="50"/>
      <c r="C52" s="50"/>
      <c r="D52" s="50"/>
      <c r="E52" s="50"/>
      <c r="F52" s="50"/>
      <c r="G52" s="50"/>
      <c r="H52" s="50"/>
      <c r="I52" s="50"/>
      <c r="J52" s="50"/>
      <c r="K52" s="50"/>
      <c r="L52" s="50"/>
      <c r="O52" t="s">
        <v>3266</v>
      </c>
      <c r="P52" s="61" t="s">
        <v>3419</v>
      </c>
      <c r="Q52" s="43">
        <v>34</v>
      </c>
      <c r="BJ52" t="s">
        <v>1789</v>
      </c>
      <c r="BK52" t="s">
        <v>1791</v>
      </c>
      <c r="BQ52" s="45" t="s">
        <v>3221</v>
      </c>
      <c r="BR52" s="25" t="s">
        <v>3222</v>
      </c>
    </row>
    <row r="53" spans="1:70">
      <c r="A53" s="52" t="s">
        <v>2740</v>
      </c>
      <c r="B53" s="260"/>
      <c r="C53" s="261"/>
      <c r="D53" s="261"/>
      <c r="E53" s="261"/>
      <c r="F53" s="261"/>
      <c r="G53" s="261"/>
      <c r="H53" s="261"/>
      <c r="I53" s="261"/>
      <c r="J53" s="261"/>
      <c r="K53" s="261"/>
      <c r="L53" s="262"/>
      <c r="O53" t="s">
        <v>3265</v>
      </c>
      <c r="P53" s="61" t="s">
        <v>3264</v>
      </c>
      <c r="Q53" s="43">
        <v>35</v>
      </c>
      <c r="BJ53" t="s">
        <v>1792</v>
      </c>
      <c r="BK53" t="s">
        <v>1794</v>
      </c>
      <c r="BQ53" s="45" t="s">
        <v>3223</v>
      </c>
      <c r="BR53" s="25" t="s">
        <v>2897</v>
      </c>
    </row>
    <row r="54" spans="1:70">
      <c r="A54" s="55"/>
      <c r="B54" s="263"/>
      <c r="C54" s="264"/>
      <c r="D54" s="264"/>
      <c r="E54" s="264"/>
      <c r="F54" s="264"/>
      <c r="G54" s="264"/>
      <c r="H54" s="264"/>
      <c r="I54" s="264"/>
      <c r="J54" s="264"/>
      <c r="K54" s="264"/>
      <c r="L54" s="265"/>
      <c r="N54" s="61"/>
      <c r="O54" t="s">
        <v>2809</v>
      </c>
      <c r="P54" s="61" t="s">
        <v>3420</v>
      </c>
      <c r="Q54" s="43">
        <v>36</v>
      </c>
      <c r="BJ54" t="s">
        <v>1795</v>
      </c>
      <c r="BK54" t="s">
        <v>1797</v>
      </c>
      <c r="BQ54" t="s">
        <v>3675</v>
      </c>
      <c r="BR54" t="s">
        <v>3711</v>
      </c>
    </row>
    <row r="55" spans="1:70">
      <c r="A55" s="56"/>
      <c r="B55" s="266"/>
      <c r="C55" s="267"/>
      <c r="D55" s="267"/>
      <c r="E55" s="267"/>
      <c r="F55" s="267"/>
      <c r="G55" s="267"/>
      <c r="H55" s="267"/>
      <c r="I55" s="267"/>
      <c r="J55" s="267"/>
      <c r="K55" s="267"/>
      <c r="L55" s="268"/>
      <c r="N55" s="61"/>
      <c r="O55" t="s">
        <v>3255</v>
      </c>
      <c r="P55" s="61" t="s">
        <v>3254</v>
      </c>
      <c r="Q55" s="43">
        <v>37</v>
      </c>
      <c r="BJ55" t="s">
        <v>1798</v>
      </c>
      <c r="BK55" t="s">
        <v>1800</v>
      </c>
      <c r="BQ55" s="25" t="s">
        <v>2225</v>
      </c>
      <c r="BR55" s="43" t="s">
        <v>2226</v>
      </c>
    </row>
    <row r="56" spans="1:70">
      <c r="N56" s="61"/>
      <c r="O56" s="25" t="s">
        <v>3424</v>
      </c>
      <c r="P56" s="61" t="s">
        <v>3425</v>
      </c>
      <c r="Q56" s="43">
        <v>38</v>
      </c>
      <c r="BJ56" t="s">
        <v>1801</v>
      </c>
      <c r="BK56" t="s">
        <v>1803</v>
      </c>
      <c r="BQ56" s="25" t="s">
        <v>2227</v>
      </c>
      <c r="BR56" s="43" t="s">
        <v>2228</v>
      </c>
    </row>
    <row r="57" spans="1:70">
      <c r="A57" s="101" t="s">
        <v>3815</v>
      </c>
      <c r="B57" s="95"/>
      <c r="C57" s="95"/>
      <c r="D57" s="95"/>
      <c r="E57" s="95"/>
      <c r="F57" s="95"/>
      <c r="G57" s="95"/>
      <c r="H57" s="95"/>
      <c r="I57" s="95"/>
      <c r="J57" s="95"/>
      <c r="K57" s="95"/>
      <c r="L57" s="95"/>
      <c r="N57" s="60"/>
      <c r="O57" t="s">
        <v>3259</v>
      </c>
      <c r="P57" s="61" t="s">
        <v>3258</v>
      </c>
      <c r="Q57" s="43">
        <v>39</v>
      </c>
      <c r="BJ57" t="s">
        <v>1804</v>
      </c>
      <c r="BK57" t="s">
        <v>1806</v>
      </c>
      <c r="BQ57" t="s">
        <v>3818</v>
      </c>
      <c r="BR57" t="s">
        <v>3819</v>
      </c>
    </row>
    <row r="58" spans="1:70">
      <c r="N58" s="61"/>
      <c r="O58" t="s">
        <v>3261</v>
      </c>
      <c r="P58" s="61" t="s">
        <v>3260</v>
      </c>
      <c r="Q58" s="43">
        <v>40</v>
      </c>
      <c r="BJ58" t="s">
        <v>1717</v>
      </c>
      <c r="BK58" t="s">
        <v>1808</v>
      </c>
      <c r="BQ58" t="s">
        <v>3567</v>
      </c>
      <c r="BR58" t="s">
        <v>3095</v>
      </c>
    </row>
    <row r="59" spans="1:70">
      <c r="B59" s="254"/>
      <c r="C59" s="255"/>
      <c r="D59" s="255"/>
      <c r="E59" s="255"/>
      <c r="F59" s="255"/>
      <c r="G59" s="255"/>
      <c r="H59" s="255"/>
      <c r="I59" s="255"/>
      <c r="J59" s="255"/>
      <c r="K59" s="255"/>
      <c r="L59" s="256"/>
      <c r="N59" s="61"/>
      <c r="O59" t="s">
        <v>3267</v>
      </c>
      <c r="P59" s="61" t="s">
        <v>3268</v>
      </c>
      <c r="Q59" s="43">
        <v>41</v>
      </c>
      <c r="BJ59" t="s">
        <v>1809</v>
      </c>
      <c r="BK59" t="s">
        <v>1811</v>
      </c>
      <c r="BQ59" s="25" t="s">
        <v>2229</v>
      </c>
      <c r="BR59" s="43" t="s">
        <v>2230</v>
      </c>
    </row>
    <row r="60" spans="1:70">
      <c r="B60" s="257"/>
      <c r="C60" s="258"/>
      <c r="D60" s="258"/>
      <c r="E60" s="258"/>
      <c r="F60" s="258"/>
      <c r="G60" s="258"/>
      <c r="H60" s="258"/>
      <c r="I60" s="258"/>
      <c r="J60" s="258"/>
      <c r="K60" s="258"/>
      <c r="L60" s="259"/>
      <c r="N60" s="61"/>
      <c r="O60" s="25" t="s">
        <v>3421</v>
      </c>
      <c r="P60" s="61" t="s">
        <v>3422</v>
      </c>
      <c r="Q60" s="43">
        <v>42</v>
      </c>
      <c r="BJ60" t="s">
        <v>1812</v>
      </c>
      <c r="BK60" t="s">
        <v>1814</v>
      </c>
      <c r="BQ60" s="25" t="s">
        <v>2231</v>
      </c>
      <c r="BR60" s="43" t="s">
        <v>2435</v>
      </c>
    </row>
    <row r="61" spans="1:70">
      <c r="B61" s="97"/>
      <c r="C61" s="97"/>
      <c r="D61" s="97"/>
      <c r="E61" s="97"/>
      <c r="F61" s="97"/>
      <c r="G61" s="97"/>
      <c r="H61" s="97"/>
      <c r="I61" s="97"/>
      <c r="J61" s="97"/>
      <c r="K61" s="97"/>
      <c r="L61" s="97"/>
      <c r="N61" s="61"/>
      <c r="O61" t="s">
        <v>2808</v>
      </c>
      <c r="P61" s="61" t="s">
        <v>3269</v>
      </c>
      <c r="Q61" s="43">
        <v>43</v>
      </c>
      <c r="BJ61" t="s">
        <v>1815</v>
      </c>
      <c r="BK61" t="s">
        <v>1817</v>
      </c>
      <c r="BQ61" t="s">
        <v>3096</v>
      </c>
      <c r="BR61" t="s">
        <v>3097</v>
      </c>
    </row>
    <row r="62" spans="1:70">
      <c r="A62" s="102" t="s">
        <v>3867</v>
      </c>
      <c r="B62" s="100"/>
      <c r="C62" s="100"/>
      <c r="D62" s="100"/>
      <c r="E62" s="100"/>
      <c r="F62" s="100"/>
      <c r="G62" s="100"/>
      <c r="H62" s="100"/>
      <c r="I62" s="100"/>
      <c r="J62" s="100"/>
      <c r="K62" s="100"/>
      <c r="L62" s="100"/>
      <c r="N62" s="61"/>
      <c r="O62" s="25" t="s">
        <v>3423</v>
      </c>
      <c r="P62" s="61" t="s">
        <v>808</v>
      </c>
      <c r="Q62" s="43">
        <v>44</v>
      </c>
      <c r="BJ62" t="s">
        <v>1818</v>
      </c>
      <c r="BK62" t="s">
        <v>1820</v>
      </c>
      <c r="BQ62" s="45" t="s">
        <v>3079</v>
      </c>
      <c r="BR62" s="25" t="s">
        <v>3080</v>
      </c>
    </row>
    <row r="63" spans="1:70">
      <c r="B63" s="97"/>
      <c r="C63" s="97"/>
      <c r="D63" s="97"/>
      <c r="E63" s="97"/>
      <c r="F63" s="97"/>
      <c r="G63" s="97"/>
      <c r="H63" s="97"/>
      <c r="I63" s="97"/>
      <c r="J63" s="97"/>
      <c r="K63" s="97"/>
      <c r="L63" s="97"/>
      <c r="N63" s="61"/>
      <c r="O63" s="25" t="s">
        <v>3424</v>
      </c>
      <c r="P63" s="61" t="s">
        <v>3425</v>
      </c>
      <c r="Q63" s="43">
        <v>45</v>
      </c>
      <c r="BJ63" t="s">
        <v>1821</v>
      </c>
      <c r="BK63" t="s">
        <v>1823</v>
      </c>
      <c r="BQ63" t="s">
        <v>3676</v>
      </c>
      <c r="BR63" t="s">
        <v>3712</v>
      </c>
    </row>
    <row r="64" spans="1:70">
      <c r="B64" s="280" t="str">
        <f>C7</f>
        <v xml:space="preserve"> LIFE OR DEATH BATTLE</v>
      </c>
      <c r="C64" s="281"/>
      <c r="D64" s="281"/>
      <c r="E64" s="228"/>
      <c r="F64" s="229"/>
      <c r="G64" s="229"/>
      <c r="H64" s="229"/>
      <c r="I64" s="229"/>
      <c r="J64" s="229"/>
      <c r="K64" s="229"/>
      <c r="L64" s="230"/>
      <c r="N64" s="61"/>
      <c r="O64" t="s">
        <v>3257</v>
      </c>
      <c r="P64" s="60" t="s">
        <v>3256</v>
      </c>
      <c r="Q64" s="43">
        <v>46</v>
      </c>
      <c r="BJ64" t="s">
        <v>1824</v>
      </c>
      <c r="BK64" t="s">
        <v>1826</v>
      </c>
      <c r="BQ64" s="45" t="s">
        <v>2141</v>
      </c>
      <c r="BR64" s="25" t="s">
        <v>2142</v>
      </c>
    </row>
    <row r="65" spans="1:70">
      <c r="B65" s="97"/>
      <c r="C65" s="97"/>
      <c r="D65" s="97"/>
      <c r="E65" s="231"/>
      <c r="F65" s="232"/>
      <c r="G65" s="232"/>
      <c r="H65" s="232"/>
      <c r="I65" s="232"/>
      <c r="J65" s="232"/>
      <c r="K65" s="232"/>
      <c r="L65" s="233"/>
      <c r="O65" s="25" t="s">
        <v>3421</v>
      </c>
      <c r="P65" s="61" t="s">
        <v>3422</v>
      </c>
      <c r="Q65" s="43">
        <v>47</v>
      </c>
      <c r="BJ65" t="s">
        <v>1827</v>
      </c>
      <c r="BK65" t="s">
        <v>1829</v>
      </c>
      <c r="BQ65" t="s">
        <v>3472</v>
      </c>
      <c r="BR65" t="s">
        <v>3169</v>
      </c>
    </row>
    <row r="66" spans="1:70">
      <c r="B66" s="280" t="str">
        <f>G7</f>
        <v>WRONG WAY</v>
      </c>
      <c r="C66" s="281"/>
      <c r="D66" s="281"/>
      <c r="E66" s="228"/>
      <c r="F66" s="229"/>
      <c r="G66" s="229"/>
      <c r="H66" s="229"/>
      <c r="I66" s="229"/>
      <c r="J66" s="229"/>
      <c r="K66" s="229"/>
      <c r="L66" s="230"/>
      <c r="P66" s="61"/>
      <c r="Q66" s="43"/>
      <c r="BJ66" t="s">
        <v>1830</v>
      </c>
      <c r="BK66" t="s">
        <v>1832</v>
      </c>
      <c r="BQ66" s="45" t="s">
        <v>3081</v>
      </c>
      <c r="BR66" s="25" t="s">
        <v>2903</v>
      </c>
    </row>
    <row r="67" spans="1:70">
      <c r="B67" s="97"/>
      <c r="C67" s="97"/>
      <c r="D67" s="97"/>
      <c r="E67" s="231"/>
      <c r="F67" s="232"/>
      <c r="G67" s="232"/>
      <c r="H67" s="232"/>
      <c r="I67" s="232"/>
      <c r="J67" s="232"/>
      <c r="K67" s="232"/>
      <c r="L67" s="233"/>
      <c r="Q67" s="43"/>
      <c r="BJ67" t="s">
        <v>1833</v>
      </c>
      <c r="BK67" t="s">
        <v>1835</v>
      </c>
      <c r="BQ67" t="s">
        <v>3680</v>
      </c>
      <c r="BR67" t="s">
        <v>3716</v>
      </c>
    </row>
    <row r="68" spans="1:70">
      <c r="B68" s="98" t="str">
        <f>K7</f>
        <v xml:space="preserve"> ACCEPTANCE</v>
      </c>
      <c r="C68" s="99"/>
      <c r="D68" s="99"/>
      <c r="E68" s="228"/>
      <c r="F68" s="229"/>
      <c r="G68" s="229"/>
      <c r="H68" s="229"/>
      <c r="I68" s="229"/>
      <c r="J68" s="229"/>
      <c r="K68" s="229"/>
      <c r="L68" s="230"/>
      <c r="O68" s="41" t="s">
        <v>1981</v>
      </c>
      <c r="P68" s="60" t="s">
        <v>2812</v>
      </c>
      <c r="Q68" s="43"/>
      <c r="BJ68" t="s">
        <v>1836</v>
      </c>
      <c r="BK68" t="s">
        <v>1838</v>
      </c>
      <c r="BQ68" s="25" t="s">
        <v>2436</v>
      </c>
      <c r="BR68" s="43" t="s">
        <v>2437</v>
      </c>
    </row>
    <row r="69" spans="1:70">
      <c r="B69" s="97"/>
      <c r="C69" s="97"/>
      <c r="D69" s="97"/>
      <c r="E69" s="231"/>
      <c r="F69" s="232"/>
      <c r="G69" s="232"/>
      <c r="H69" s="232"/>
      <c r="I69" s="232"/>
      <c r="J69" s="232"/>
      <c r="K69" s="232"/>
      <c r="L69" s="233"/>
      <c r="O69" s="81" t="s">
        <v>2125</v>
      </c>
      <c r="P69" s="80" t="s">
        <v>2124</v>
      </c>
      <c r="Q69" s="43">
        <v>47</v>
      </c>
      <c r="BJ69" t="s">
        <v>1839</v>
      </c>
      <c r="BK69" t="s">
        <v>1841</v>
      </c>
      <c r="BQ69" s="45" t="s">
        <v>2706</v>
      </c>
      <c r="BR69" s="25" t="s">
        <v>2705</v>
      </c>
    </row>
    <row r="70" spans="1:70">
      <c r="E70" s="96"/>
      <c r="F70" s="96"/>
      <c r="G70" s="96"/>
      <c r="H70" s="96"/>
      <c r="I70" s="96"/>
      <c r="J70" s="96"/>
      <c r="K70" s="96"/>
      <c r="L70" s="96"/>
      <c r="O70" s="81" t="s">
        <v>2123</v>
      </c>
      <c r="P70" s="80" t="s">
        <v>2122</v>
      </c>
      <c r="Q70" s="43">
        <v>47</v>
      </c>
      <c r="BJ70" t="s">
        <v>1742</v>
      </c>
      <c r="BK70" t="s">
        <v>1843</v>
      </c>
      <c r="BQ70" s="45" t="s">
        <v>2707</v>
      </c>
      <c r="BR70" s="25" t="s">
        <v>2908</v>
      </c>
    </row>
    <row r="71" spans="1:70">
      <c r="A71" s="101" t="s">
        <v>3507</v>
      </c>
      <c r="B71" s="101"/>
      <c r="C71" s="101"/>
      <c r="D71" s="101"/>
      <c r="E71" s="101"/>
      <c r="F71" s="101"/>
      <c r="G71" s="101"/>
      <c r="H71" s="101"/>
      <c r="I71" s="101"/>
      <c r="J71" s="101"/>
      <c r="K71" s="101"/>
      <c r="L71" s="101"/>
      <c r="O71" s="81" t="s">
        <v>2121</v>
      </c>
      <c r="P71" s="80" t="s">
        <v>2120</v>
      </c>
      <c r="Q71" s="43">
        <v>47</v>
      </c>
      <c r="BJ71" t="s">
        <v>1744</v>
      </c>
      <c r="BK71" t="s">
        <v>1845</v>
      </c>
      <c r="BQ71" t="s">
        <v>3242</v>
      </c>
      <c r="BR71" t="s">
        <v>3243</v>
      </c>
    </row>
    <row r="72" spans="1:70">
      <c r="O72" s="81" t="s">
        <v>2119</v>
      </c>
      <c r="P72" s="80" t="s">
        <v>2118</v>
      </c>
      <c r="Q72" s="43">
        <v>47</v>
      </c>
      <c r="BJ72" t="s">
        <v>1846</v>
      </c>
      <c r="BK72" t="s">
        <v>1848</v>
      </c>
      <c r="BQ72" s="25" t="s">
        <v>2438</v>
      </c>
      <c r="BR72" s="42" t="s">
        <v>2966</v>
      </c>
    </row>
    <row r="73" spans="1:70">
      <c r="B73" s="228"/>
      <c r="C73" s="229"/>
      <c r="D73" s="229"/>
      <c r="E73" s="229"/>
      <c r="F73" s="229"/>
      <c r="G73" s="229"/>
      <c r="H73" s="229"/>
      <c r="I73" s="229"/>
      <c r="J73" s="229"/>
      <c r="K73" s="229"/>
      <c r="L73" s="230"/>
      <c r="O73" s="81" t="s">
        <v>2117</v>
      </c>
      <c r="P73" s="80" t="s">
        <v>1974</v>
      </c>
      <c r="Q73" s="43">
        <v>47</v>
      </c>
      <c r="BJ73" t="s">
        <v>1849</v>
      </c>
      <c r="BK73" t="s">
        <v>1851</v>
      </c>
      <c r="BQ73" s="25" t="s">
        <v>3631</v>
      </c>
      <c r="BR73" s="25" t="s">
        <v>3475</v>
      </c>
    </row>
    <row r="74" spans="1:70" ht="15.75" customHeight="1">
      <c r="B74" s="247"/>
      <c r="C74" s="248"/>
      <c r="D74" s="248"/>
      <c r="E74" s="248"/>
      <c r="F74" s="248"/>
      <c r="G74" s="248"/>
      <c r="H74" s="248"/>
      <c r="I74" s="248"/>
      <c r="J74" s="248"/>
      <c r="K74" s="248"/>
      <c r="L74" s="249"/>
      <c r="O74" s="81" t="s">
        <v>1973</v>
      </c>
      <c r="P74" s="80" t="s">
        <v>1972</v>
      </c>
      <c r="Q74" s="43">
        <v>47</v>
      </c>
      <c r="BJ74" t="s">
        <v>1852</v>
      </c>
      <c r="BK74" t="s">
        <v>1854</v>
      </c>
      <c r="BQ74" s="25" t="s">
        <v>3654</v>
      </c>
      <c r="BR74" s="25" t="s">
        <v>3655</v>
      </c>
    </row>
    <row r="75" spans="1:70">
      <c r="B75" s="231"/>
      <c r="C75" s="232"/>
      <c r="D75" s="232"/>
      <c r="E75" s="232"/>
      <c r="F75" s="232"/>
      <c r="G75" s="232"/>
      <c r="H75" s="232"/>
      <c r="I75" s="232"/>
      <c r="J75" s="232"/>
      <c r="K75" s="232"/>
      <c r="L75" s="233"/>
      <c r="O75" s="81" t="s">
        <v>1971</v>
      </c>
      <c r="P75" s="80" t="s">
        <v>1970</v>
      </c>
      <c r="Q75" s="43">
        <v>47</v>
      </c>
      <c r="BJ75" s="78" t="s">
        <v>1855</v>
      </c>
      <c r="BK75" t="s">
        <v>1857</v>
      </c>
      <c r="BQ75" s="25" t="s">
        <v>3633</v>
      </c>
      <c r="BR75" s="25" t="s">
        <v>3477</v>
      </c>
    </row>
    <row r="76" spans="1:70">
      <c r="O76" s="81" t="s">
        <v>1969</v>
      </c>
      <c r="P76" s="80" t="s">
        <v>1968</v>
      </c>
      <c r="Q76" s="43">
        <v>47</v>
      </c>
      <c r="BJ76" t="s">
        <v>1858</v>
      </c>
      <c r="BK76" t="s">
        <v>1169</v>
      </c>
      <c r="BQ76" s="25" t="s">
        <v>3634</v>
      </c>
      <c r="BR76" s="25" t="s">
        <v>3581</v>
      </c>
    </row>
    <row r="77" spans="1:70">
      <c r="A77" s="101" t="s">
        <v>3508</v>
      </c>
      <c r="B77" s="101"/>
      <c r="C77" s="101"/>
      <c r="D77" s="101"/>
      <c r="E77" s="101"/>
      <c r="F77" s="101"/>
      <c r="G77" s="101"/>
      <c r="H77" s="101"/>
      <c r="I77" s="101"/>
      <c r="J77" s="101"/>
      <c r="K77" s="101"/>
      <c r="L77" s="101"/>
      <c r="O77" s="81" t="s">
        <v>804</v>
      </c>
      <c r="P77" s="80" t="s">
        <v>803</v>
      </c>
      <c r="Q77" s="43">
        <v>47</v>
      </c>
      <c r="BJ77" t="s">
        <v>1170</v>
      </c>
      <c r="BK77" t="s">
        <v>1172</v>
      </c>
      <c r="BQ77" s="25" t="s">
        <v>3632</v>
      </c>
      <c r="BR77" s="25" t="s">
        <v>3476</v>
      </c>
    </row>
    <row r="78" spans="1:70">
      <c r="O78" s="81" t="s">
        <v>802</v>
      </c>
      <c r="P78" s="80" t="s">
        <v>801</v>
      </c>
      <c r="Q78" s="43">
        <v>47</v>
      </c>
      <c r="BJ78" t="s">
        <v>1173</v>
      </c>
      <c r="BK78" t="s">
        <v>1175</v>
      </c>
      <c r="BQ78" s="45" t="s">
        <v>2911</v>
      </c>
      <c r="BR78" s="25" t="s">
        <v>2566</v>
      </c>
    </row>
    <row r="79" spans="1:70" ht="15.75" customHeight="1">
      <c r="B79" s="228"/>
      <c r="C79" s="229"/>
      <c r="D79" s="229"/>
      <c r="E79" s="229"/>
      <c r="F79" s="229"/>
      <c r="G79" s="229"/>
      <c r="H79" s="229"/>
      <c r="I79" s="229"/>
      <c r="J79" s="229"/>
      <c r="K79" s="229"/>
      <c r="L79" s="230"/>
      <c r="O79" s="81" t="s">
        <v>1621</v>
      </c>
      <c r="P79" s="80" t="s">
        <v>1620</v>
      </c>
      <c r="Q79" s="43">
        <v>47</v>
      </c>
      <c r="BJ79" t="s">
        <v>1176</v>
      </c>
      <c r="BK79" t="s">
        <v>1178</v>
      </c>
      <c r="BQ79" s="45" t="s">
        <v>2567</v>
      </c>
      <c r="BR79" s="25" t="s">
        <v>2568</v>
      </c>
    </row>
    <row r="80" spans="1:70">
      <c r="B80" s="247"/>
      <c r="C80" s="248"/>
      <c r="D80" s="248"/>
      <c r="E80" s="248"/>
      <c r="F80" s="248"/>
      <c r="G80" s="248"/>
      <c r="H80" s="248"/>
      <c r="I80" s="248"/>
      <c r="J80" s="248"/>
      <c r="K80" s="248"/>
      <c r="L80" s="249"/>
      <c r="O80" s="81" t="s">
        <v>1619</v>
      </c>
      <c r="P80" s="80" t="s">
        <v>1618</v>
      </c>
      <c r="Q80" s="43">
        <v>47</v>
      </c>
      <c r="BJ80" t="s">
        <v>1179</v>
      </c>
      <c r="BK80" t="s">
        <v>1181</v>
      </c>
      <c r="BQ80" s="45" t="s">
        <v>2569</v>
      </c>
      <c r="BR80" s="25" t="s">
        <v>2732</v>
      </c>
    </row>
    <row r="81" spans="1:70">
      <c r="B81" s="247"/>
      <c r="C81" s="248"/>
      <c r="D81" s="248"/>
      <c r="E81" s="248"/>
      <c r="F81" s="248"/>
      <c r="G81" s="248"/>
      <c r="H81" s="248"/>
      <c r="I81" s="248"/>
      <c r="J81" s="248"/>
      <c r="K81" s="248"/>
      <c r="L81" s="249"/>
      <c r="O81" s="81" t="s">
        <v>1980</v>
      </c>
      <c r="P81" s="80" t="s">
        <v>1979</v>
      </c>
      <c r="Q81" s="43">
        <v>47</v>
      </c>
      <c r="BJ81" t="s">
        <v>1759</v>
      </c>
      <c r="BK81" t="s">
        <v>1183</v>
      </c>
      <c r="BQ81" s="45" t="s">
        <v>2733</v>
      </c>
      <c r="BR81" s="25" t="s">
        <v>3114</v>
      </c>
    </row>
    <row r="82" spans="1:70">
      <c r="B82" s="231"/>
      <c r="C82" s="232"/>
      <c r="D82" s="232"/>
      <c r="E82" s="232"/>
      <c r="F82" s="232"/>
      <c r="G82" s="232"/>
      <c r="H82" s="232"/>
      <c r="I82" s="232"/>
      <c r="J82" s="232"/>
      <c r="K82" s="232"/>
      <c r="L82" s="233"/>
      <c r="O82" s="81" t="s">
        <v>1978</v>
      </c>
      <c r="P82" s="80" t="s">
        <v>1977</v>
      </c>
      <c r="Q82" s="43">
        <v>47</v>
      </c>
      <c r="BJ82" t="s">
        <v>1765</v>
      </c>
      <c r="BK82" t="s">
        <v>1185</v>
      </c>
      <c r="BQ82" s="45" t="s">
        <v>3115</v>
      </c>
      <c r="BR82" s="25" t="s">
        <v>3116</v>
      </c>
    </row>
    <row r="83" spans="1:70">
      <c r="O83" s="81" t="s">
        <v>1976</v>
      </c>
      <c r="P83" s="80" t="s">
        <v>1975</v>
      </c>
      <c r="Q83" s="43">
        <v>47</v>
      </c>
      <c r="BJ83" t="s">
        <v>1186</v>
      </c>
      <c r="BK83" t="s">
        <v>1188</v>
      </c>
      <c r="BQ83" s="45" t="s">
        <v>3117</v>
      </c>
      <c r="BR83" s="25" t="s">
        <v>3276</v>
      </c>
    </row>
    <row r="84" spans="1:70">
      <c r="A84" s="101" t="s">
        <v>3355</v>
      </c>
      <c r="B84" s="101"/>
      <c r="C84" s="101"/>
      <c r="D84" s="101"/>
      <c r="E84" s="101"/>
      <c r="F84" s="101"/>
      <c r="G84" s="101"/>
      <c r="H84" s="101"/>
      <c r="I84" s="101"/>
      <c r="J84" s="101"/>
      <c r="K84" s="101"/>
      <c r="L84" s="101"/>
      <c r="O84" s="81" t="s">
        <v>1606</v>
      </c>
      <c r="P84" s="80" t="s">
        <v>1605</v>
      </c>
      <c r="Q84" s="43">
        <v>47</v>
      </c>
      <c r="BJ84" t="s">
        <v>1189</v>
      </c>
      <c r="BK84" t="s">
        <v>1191</v>
      </c>
      <c r="BQ84" s="45" t="s">
        <v>3277</v>
      </c>
      <c r="BR84" s="25" t="s">
        <v>2956</v>
      </c>
    </row>
    <row r="85" spans="1:70">
      <c r="P85" s="61"/>
      <c r="BJ85" t="s">
        <v>1780</v>
      </c>
      <c r="BK85" t="s">
        <v>1193</v>
      </c>
      <c r="BQ85" t="s">
        <v>3822</v>
      </c>
      <c r="BR85" t="s">
        <v>3823</v>
      </c>
    </row>
    <row r="86" spans="1:70">
      <c r="B86" s="228"/>
      <c r="C86" s="229"/>
      <c r="D86" s="229"/>
      <c r="E86" s="229"/>
      <c r="F86" s="229"/>
      <c r="G86" s="229"/>
      <c r="H86" s="229"/>
      <c r="I86" s="229"/>
      <c r="J86" s="229"/>
      <c r="K86" s="229"/>
      <c r="L86" s="230"/>
      <c r="P86" s="61"/>
      <c r="BJ86" t="s">
        <v>1194</v>
      </c>
      <c r="BK86" t="s">
        <v>1196</v>
      </c>
      <c r="BQ86" t="s">
        <v>3569</v>
      </c>
      <c r="BR86" t="s">
        <v>3570</v>
      </c>
    </row>
    <row r="87" spans="1:70">
      <c r="B87" s="231"/>
      <c r="C87" s="232"/>
      <c r="D87" s="232"/>
      <c r="E87" s="232"/>
      <c r="F87" s="232"/>
      <c r="G87" s="232"/>
      <c r="H87" s="232"/>
      <c r="I87" s="232"/>
      <c r="J87" s="232"/>
      <c r="K87" s="232"/>
      <c r="L87" s="233"/>
      <c r="P87" s="61"/>
      <c r="BJ87" t="s">
        <v>1197</v>
      </c>
      <c r="BK87" t="s">
        <v>1199</v>
      </c>
      <c r="BQ87" t="s">
        <v>3170</v>
      </c>
      <c r="BR87" t="s">
        <v>3171</v>
      </c>
    </row>
    <row r="88" spans="1:70">
      <c r="P88" s="61"/>
      <c r="BJ88" t="s">
        <v>1200</v>
      </c>
      <c r="BK88" t="s">
        <v>1202</v>
      </c>
      <c r="BQ88" s="89" t="s">
        <v>3575</v>
      </c>
      <c r="BR88" s="89" t="s">
        <v>3576</v>
      </c>
    </row>
    <row r="89" spans="1:70">
      <c r="A89" s="101" t="s">
        <v>3356</v>
      </c>
      <c r="B89" s="101"/>
      <c r="C89" s="101"/>
      <c r="D89" s="101"/>
      <c r="E89" s="101"/>
      <c r="F89" s="101"/>
      <c r="G89" s="101"/>
      <c r="H89" s="101"/>
      <c r="I89" s="101"/>
      <c r="J89" s="101"/>
      <c r="K89" s="101"/>
      <c r="L89" s="101"/>
      <c r="P89" s="61"/>
      <c r="BJ89" t="s">
        <v>1203</v>
      </c>
      <c r="BK89" t="s">
        <v>1205</v>
      </c>
      <c r="BQ89" t="s">
        <v>3172</v>
      </c>
      <c r="BR89" t="s">
        <v>2989</v>
      </c>
    </row>
    <row r="90" spans="1:70">
      <c r="P90" s="61"/>
      <c r="BJ90" t="s">
        <v>1206</v>
      </c>
      <c r="BK90" t="s">
        <v>1208</v>
      </c>
      <c r="BQ90" s="89" t="s">
        <v>3656</v>
      </c>
      <c r="BR90" t="s">
        <v>3657</v>
      </c>
    </row>
    <row r="91" spans="1:70">
      <c r="B91" s="228"/>
      <c r="C91" s="229"/>
      <c r="D91" s="229"/>
      <c r="E91" s="229"/>
      <c r="F91" s="229"/>
      <c r="G91" s="229"/>
      <c r="H91" s="229"/>
      <c r="I91" s="229"/>
      <c r="J91" s="229"/>
      <c r="K91" s="229"/>
      <c r="L91" s="230"/>
      <c r="P91" s="61"/>
      <c r="BJ91" t="s">
        <v>1783</v>
      </c>
      <c r="BK91" t="s">
        <v>1210</v>
      </c>
      <c r="BQ91" t="s">
        <v>3681</v>
      </c>
      <c r="BR91" t="s">
        <v>3906</v>
      </c>
    </row>
    <row r="92" spans="1:70">
      <c r="B92" s="231"/>
      <c r="C92" s="232"/>
      <c r="D92" s="232"/>
      <c r="E92" s="232"/>
      <c r="F92" s="232"/>
      <c r="G92" s="232"/>
      <c r="H92" s="232"/>
      <c r="I92" s="232"/>
      <c r="J92" s="232"/>
      <c r="K92" s="232"/>
      <c r="L92" s="233"/>
      <c r="BJ92" t="s">
        <v>1786</v>
      </c>
      <c r="BK92" t="s">
        <v>1212</v>
      </c>
      <c r="BQ92" s="25" t="s">
        <v>2590</v>
      </c>
      <c r="BR92" s="43" t="s">
        <v>2591</v>
      </c>
    </row>
    <row r="93" spans="1:70">
      <c r="O93" s="25" t="s">
        <v>1604</v>
      </c>
      <c r="BJ93" t="s">
        <v>1213</v>
      </c>
      <c r="BK93" t="s">
        <v>1215</v>
      </c>
      <c r="BQ93" t="s">
        <v>3741</v>
      </c>
      <c r="BR93" t="s">
        <v>3239</v>
      </c>
    </row>
    <row r="94" spans="1:70">
      <c r="A94" s="101" t="s">
        <v>3892</v>
      </c>
      <c r="B94" s="101"/>
      <c r="C94" s="101"/>
      <c r="D94" s="101"/>
      <c r="E94" s="101"/>
      <c r="F94" s="106" t="str">
        <f>A3&amp;" :"</f>
        <v>Quest :</v>
      </c>
      <c r="G94" s="253" t="str">
        <f>D3</f>
        <v xml:space="preserve"> A character-driven story that has a hero go on a journey for something that changes him in some way.</v>
      </c>
      <c r="H94" s="253"/>
      <c r="I94" s="253"/>
      <c r="J94" s="253"/>
      <c r="K94" s="253"/>
      <c r="L94" s="253"/>
      <c r="O94" s="25" t="str">
        <f t="shared" ref="O94:O129" si="0">IF(G$12=BK$1,BK2,BJ2)</f>
        <v>9-1-1 dispatcher </v>
      </c>
      <c r="BJ94" t="s">
        <v>1216</v>
      </c>
      <c r="BK94" t="s">
        <v>1218</v>
      </c>
      <c r="BQ94" s="25" t="s">
        <v>3840</v>
      </c>
      <c r="BR94" s="25" t="s">
        <v>3841</v>
      </c>
    </row>
    <row r="95" spans="1:70">
      <c r="O95" s="25" t="str">
        <f t="shared" si="0"/>
        <v>Abortion clinic worker</v>
      </c>
      <c r="BJ95" t="s">
        <v>1219</v>
      </c>
      <c r="BK95" t="s">
        <v>1221</v>
      </c>
      <c r="BQ95" t="s">
        <v>3184</v>
      </c>
      <c r="BR95" s="25" t="s">
        <v>3185</v>
      </c>
    </row>
    <row r="96" spans="1:70">
      <c r="C96" s="104" t="s">
        <v>520</v>
      </c>
      <c r="D96" s="228"/>
      <c r="E96" s="229"/>
      <c r="F96" s="229"/>
      <c r="G96" s="229"/>
      <c r="H96" s="229"/>
      <c r="I96" s="229"/>
      <c r="J96" s="229"/>
      <c r="K96" s="229"/>
      <c r="L96" s="230"/>
      <c r="O96" s="25" t="str">
        <f t="shared" si="0"/>
        <v>Academic</v>
      </c>
      <c r="BJ96" s="78" t="s">
        <v>1222</v>
      </c>
      <c r="BK96" t="s">
        <v>1224</v>
      </c>
      <c r="BQ96" t="s">
        <v>3414</v>
      </c>
      <c r="BR96" t="s">
        <v>3587</v>
      </c>
    </row>
    <row r="97" spans="1:70">
      <c r="D97" s="231"/>
      <c r="E97" s="232"/>
      <c r="F97" s="232"/>
      <c r="G97" s="232"/>
      <c r="H97" s="232"/>
      <c r="I97" s="232"/>
      <c r="J97" s="232"/>
      <c r="K97" s="232"/>
      <c r="L97" s="233"/>
      <c r="O97" s="25" t="str">
        <f t="shared" si="0"/>
        <v>Accountant</v>
      </c>
      <c r="BJ97" s="78" t="s">
        <v>1225</v>
      </c>
      <c r="BK97" t="s">
        <v>1227</v>
      </c>
      <c r="BQ97" t="s">
        <v>3864</v>
      </c>
      <c r="BR97" t="s">
        <v>3865</v>
      </c>
    </row>
    <row r="98" spans="1:70">
      <c r="C98" s="37" t="s">
        <v>519</v>
      </c>
      <c r="D98" s="228"/>
      <c r="E98" s="229"/>
      <c r="F98" s="229"/>
      <c r="G98" s="229"/>
      <c r="H98" s="229"/>
      <c r="I98" s="229"/>
      <c r="J98" s="229"/>
      <c r="K98" s="229"/>
      <c r="L98" s="230"/>
      <c r="O98" s="25" t="str">
        <f t="shared" si="0"/>
        <v>Actor</v>
      </c>
      <c r="BJ98" t="s">
        <v>1228</v>
      </c>
      <c r="BK98" t="s">
        <v>1230</v>
      </c>
      <c r="BQ98" s="25" t="s">
        <v>2696</v>
      </c>
      <c r="BR98" s="43" t="s">
        <v>2554</v>
      </c>
    </row>
    <row r="99" spans="1:70">
      <c r="D99" s="231"/>
      <c r="E99" s="232"/>
      <c r="F99" s="232"/>
      <c r="G99" s="232"/>
      <c r="H99" s="232"/>
      <c r="I99" s="232"/>
      <c r="J99" s="232"/>
      <c r="K99" s="232"/>
      <c r="L99" s="233"/>
      <c r="O99" s="25" t="str">
        <f t="shared" si="0"/>
        <v>Acupuncturist</v>
      </c>
      <c r="BJ99" t="s">
        <v>1231</v>
      </c>
      <c r="BK99" t="s">
        <v>1233</v>
      </c>
      <c r="BQ99" s="45" t="s">
        <v>3146</v>
      </c>
      <c r="BR99" s="25" t="s">
        <v>3147</v>
      </c>
    </row>
    <row r="100" spans="1:70">
      <c r="C100" s="37" t="s">
        <v>518</v>
      </c>
      <c r="D100" s="228"/>
      <c r="E100" s="229"/>
      <c r="F100" s="229"/>
      <c r="G100" s="229"/>
      <c r="H100" s="229"/>
      <c r="I100" s="229"/>
      <c r="J100" s="229"/>
      <c r="K100" s="229"/>
      <c r="L100" s="230"/>
      <c r="O100" s="25" t="str">
        <f t="shared" si="0"/>
        <v>Administrator</v>
      </c>
      <c r="BJ100" t="s">
        <v>1234</v>
      </c>
      <c r="BK100" t="s">
        <v>1233</v>
      </c>
      <c r="BQ100" t="s">
        <v>2990</v>
      </c>
      <c r="BR100" t="s">
        <v>3323</v>
      </c>
    </row>
    <row r="101" spans="1:70">
      <c r="D101" s="231"/>
      <c r="E101" s="232"/>
      <c r="F101" s="232"/>
      <c r="G101" s="232"/>
      <c r="H101" s="232"/>
      <c r="I101" s="232"/>
      <c r="J101" s="232"/>
      <c r="K101" s="232"/>
      <c r="L101" s="233"/>
      <c r="O101" s="25" t="str">
        <f t="shared" si="0"/>
        <v>Adventurer</v>
      </c>
      <c r="BJ101" t="s">
        <v>1236</v>
      </c>
      <c r="BK101" t="s">
        <v>1238</v>
      </c>
      <c r="BQ101" t="s">
        <v>3682</v>
      </c>
      <c r="BR101" t="s">
        <v>3907</v>
      </c>
    </row>
    <row r="102" spans="1:70">
      <c r="C102" s="30"/>
      <c r="D102" s="103"/>
      <c r="E102" s="103"/>
      <c r="F102" s="103"/>
      <c r="G102" s="103"/>
      <c r="H102" s="103"/>
      <c r="I102" s="103"/>
      <c r="J102" s="103"/>
      <c r="K102" s="103"/>
      <c r="L102" s="103"/>
      <c r="M102" s="105"/>
      <c r="O102" s="25" t="str">
        <f t="shared" si="0"/>
        <v>Advertising executive</v>
      </c>
      <c r="BJ102" t="s">
        <v>1239</v>
      </c>
      <c r="BK102" t="s">
        <v>1241</v>
      </c>
      <c r="BQ102" s="25" t="s">
        <v>2239</v>
      </c>
      <c r="BR102" s="43" t="s">
        <v>2440</v>
      </c>
    </row>
    <row r="103" spans="1:70">
      <c r="C103" s="104" t="s">
        <v>521</v>
      </c>
      <c r="D103" s="228"/>
      <c r="E103" s="229"/>
      <c r="F103" s="229"/>
      <c r="G103" s="229"/>
      <c r="H103" s="229"/>
      <c r="I103" s="229"/>
      <c r="J103" s="229"/>
      <c r="K103" s="229"/>
      <c r="L103" s="230"/>
      <c r="O103" s="25" t="str">
        <f t="shared" si="0"/>
        <v>Aeronautical engineer brother (once tested fighter jet windshields by shooting dead turkeys at them which had to be sanctioned by PETA)</v>
      </c>
      <c r="BJ103" t="s">
        <v>1242</v>
      </c>
      <c r="BK103" t="s">
        <v>1244</v>
      </c>
      <c r="BQ103" s="25" t="s">
        <v>2441</v>
      </c>
      <c r="BR103" s="43" t="s">
        <v>2442</v>
      </c>
    </row>
    <row r="104" spans="1:70">
      <c r="D104" s="231"/>
      <c r="E104" s="232"/>
      <c r="F104" s="232"/>
      <c r="G104" s="232"/>
      <c r="H104" s="232"/>
      <c r="I104" s="232"/>
      <c r="J104" s="232"/>
      <c r="K104" s="232"/>
      <c r="L104" s="233"/>
      <c r="O104" s="25" t="str">
        <f t="shared" si="0"/>
        <v>Air traffic controller</v>
      </c>
      <c r="BJ104" t="s">
        <v>1245</v>
      </c>
      <c r="BK104" t="s">
        <v>1247</v>
      </c>
      <c r="BQ104" t="s">
        <v>3334</v>
      </c>
      <c r="BR104" s="25" t="s">
        <v>3342</v>
      </c>
    </row>
    <row r="105" spans="1:70">
      <c r="C105" s="37" t="s">
        <v>519</v>
      </c>
      <c r="D105" s="228"/>
      <c r="E105" s="229"/>
      <c r="F105" s="229"/>
      <c r="G105" s="229"/>
      <c r="H105" s="229"/>
      <c r="I105" s="229"/>
      <c r="J105" s="229"/>
      <c r="K105" s="229"/>
      <c r="L105" s="230"/>
      <c r="O105" s="25" t="str">
        <f t="shared" si="0"/>
        <v>Aircraft engineer</v>
      </c>
      <c r="BJ105" t="s">
        <v>1248</v>
      </c>
      <c r="BK105" t="s">
        <v>1250</v>
      </c>
      <c r="BQ105" s="45" t="s">
        <v>3150</v>
      </c>
      <c r="BR105" s="25" t="s">
        <v>3295</v>
      </c>
    </row>
    <row r="106" spans="1:70">
      <c r="D106" s="231"/>
      <c r="E106" s="232"/>
      <c r="F106" s="232"/>
      <c r="G106" s="232"/>
      <c r="H106" s="232"/>
      <c r="I106" s="232"/>
      <c r="J106" s="232"/>
      <c r="K106" s="232"/>
      <c r="L106" s="233"/>
      <c r="O106" s="25" t="str">
        <f t="shared" si="0"/>
        <v>Airplane mechanic</v>
      </c>
      <c r="BJ106" t="s">
        <v>1803</v>
      </c>
      <c r="BK106" t="s">
        <v>1252</v>
      </c>
      <c r="BQ106" s="25" t="s">
        <v>2491</v>
      </c>
      <c r="BR106" s="43" t="s">
        <v>2482</v>
      </c>
    </row>
    <row r="107" spans="1:70">
      <c r="C107" s="37" t="s">
        <v>518</v>
      </c>
      <c r="D107" s="228"/>
      <c r="E107" s="229"/>
      <c r="F107" s="229"/>
      <c r="G107" s="229"/>
      <c r="H107" s="229"/>
      <c r="I107" s="229"/>
      <c r="J107" s="229"/>
      <c r="K107" s="229"/>
      <c r="L107" s="230"/>
      <c r="O107" s="25" t="str">
        <f t="shared" si="0"/>
        <v>Amusement park worker</v>
      </c>
      <c r="BJ107" t="s">
        <v>1803</v>
      </c>
      <c r="BK107" t="s">
        <v>1254</v>
      </c>
      <c r="BQ107" s="45" t="s">
        <v>3296</v>
      </c>
      <c r="BR107" s="25" t="s">
        <v>3297</v>
      </c>
    </row>
    <row r="108" spans="1:70">
      <c r="D108" s="231"/>
      <c r="E108" s="232"/>
      <c r="F108" s="232"/>
      <c r="G108" s="232"/>
      <c r="H108" s="232"/>
      <c r="I108" s="232"/>
      <c r="J108" s="232"/>
      <c r="K108" s="232"/>
      <c r="L108" s="233"/>
      <c r="O108" s="25" t="str">
        <f t="shared" si="0"/>
        <v>Anaesthetist</v>
      </c>
      <c r="BJ108" t="s">
        <v>1255</v>
      </c>
      <c r="BK108" t="s">
        <v>1257</v>
      </c>
      <c r="BQ108" s="45" t="s">
        <v>3298</v>
      </c>
      <c r="BR108" s="25" t="s">
        <v>2973</v>
      </c>
    </row>
    <row r="109" spans="1:70">
      <c r="O109" s="25" t="str">
        <f t="shared" si="0"/>
        <v>Animal breeder</v>
      </c>
      <c r="BJ109" t="s">
        <v>1258</v>
      </c>
      <c r="BK109" t="s">
        <v>1260</v>
      </c>
      <c r="BQ109" s="45" t="s">
        <v>2974</v>
      </c>
      <c r="BR109" s="25" t="s">
        <v>2975</v>
      </c>
    </row>
    <row r="110" spans="1:70">
      <c r="A110" s="101" t="s">
        <v>3357</v>
      </c>
      <c r="B110" s="101"/>
      <c r="C110" s="101"/>
      <c r="D110" s="101"/>
      <c r="E110" s="101"/>
      <c r="F110" s="101"/>
      <c r="G110" s="101"/>
      <c r="H110" s="101"/>
      <c r="I110" s="101"/>
      <c r="J110" s="101"/>
      <c r="K110" s="101"/>
      <c r="L110" s="101"/>
      <c r="O110" s="25" t="str">
        <f t="shared" si="0"/>
        <v>Answering service employee</v>
      </c>
      <c r="BJ110" t="s">
        <v>1261</v>
      </c>
      <c r="BK110" t="s">
        <v>1263</v>
      </c>
      <c r="BQ110" s="45" t="s">
        <v>2976</v>
      </c>
      <c r="BR110" s="25" t="s">
        <v>3459</v>
      </c>
    </row>
    <row r="111" spans="1:70">
      <c r="O111" s="25" t="str">
        <f t="shared" si="0"/>
        <v>Anthropologist</v>
      </c>
      <c r="BJ111" s="78" t="s">
        <v>1264</v>
      </c>
      <c r="BK111" t="s">
        <v>1266</v>
      </c>
      <c r="BQ111" s="45" t="s">
        <v>3460</v>
      </c>
      <c r="BR111" s="25" t="s">
        <v>3299</v>
      </c>
    </row>
    <row r="112" spans="1:70">
      <c r="B112" s="228"/>
      <c r="C112" s="229"/>
      <c r="D112" s="229"/>
      <c r="E112" s="229"/>
      <c r="F112" s="229"/>
      <c r="G112" s="229"/>
      <c r="H112" s="229"/>
      <c r="I112" s="229"/>
      <c r="J112" s="229"/>
      <c r="K112" s="229"/>
      <c r="L112" s="230"/>
      <c r="O112" s="25" t="str">
        <f t="shared" si="0"/>
        <v>Antique dealer</v>
      </c>
      <c r="BJ112" t="s">
        <v>1267</v>
      </c>
      <c r="BK112" t="s">
        <v>1269</v>
      </c>
      <c r="BQ112" s="25" t="s">
        <v>2555</v>
      </c>
      <c r="BR112" s="43" t="s">
        <v>2701</v>
      </c>
    </row>
    <row r="113" spans="1:70">
      <c r="B113" s="231"/>
      <c r="C113" s="232"/>
      <c r="D113" s="232"/>
      <c r="E113" s="232"/>
      <c r="F113" s="232"/>
      <c r="G113" s="232"/>
      <c r="H113" s="232"/>
      <c r="I113" s="232"/>
      <c r="J113" s="232"/>
      <c r="K113" s="232"/>
      <c r="L113" s="233"/>
      <c r="O113" s="25" t="str">
        <f t="shared" si="0"/>
        <v>Apartment maintenance. (And it's kind of a cool job cause people leave things behind all the time when they move.)</v>
      </c>
      <c r="BJ113" t="s">
        <v>1270</v>
      </c>
      <c r="BK113" t="s">
        <v>1272</v>
      </c>
      <c r="BQ113" s="45" t="s">
        <v>3300</v>
      </c>
      <c r="BR113" s="25" t="s">
        <v>2837</v>
      </c>
    </row>
    <row r="114" spans="1:70">
      <c r="O114" s="25" t="str">
        <f t="shared" si="0"/>
        <v>Apothecary</v>
      </c>
      <c r="BJ114" t="s">
        <v>1273</v>
      </c>
      <c r="BK114" t="s">
        <v>1275</v>
      </c>
      <c r="BQ114" t="s">
        <v>3244</v>
      </c>
      <c r="BR114" t="s">
        <v>3246</v>
      </c>
    </row>
    <row r="115" spans="1:70">
      <c r="A115" s="101" t="s">
        <v>3358</v>
      </c>
      <c r="B115" s="101"/>
      <c r="C115" s="101"/>
      <c r="D115" s="101"/>
      <c r="E115" s="101"/>
      <c r="F115" s="101"/>
      <c r="G115" s="101"/>
      <c r="H115" s="101"/>
      <c r="I115" s="101"/>
      <c r="J115" s="101"/>
      <c r="K115" s="101"/>
      <c r="L115" s="101"/>
      <c r="O115" s="25" t="str">
        <f t="shared" si="0"/>
        <v>App developer</v>
      </c>
      <c r="BJ115" t="s">
        <v>1276</v>
      </c>
      <c r="BK115" t="s">
        <v>1278</v>
      </c>
      <c r="BQ115" s="89" t="s">
        <v>3747</v>
      </c>
      <c r="BR115" s="89" t="s">
        <v>3785</v>
      </c>
    </row>
    <row r="116" spans="1:70">
      <c r="O116" s="25" t="str">
        <f t="shared" si="0"/>
        <v>Appliance store sales clerk</v>
      </c>
      <c r="BJ116" t="s">
        <v>1808</v>
      </c>
      <c r="BK116" t="s">
        <v>1280</v>
      </c>
      <c r="BQ116" s="45" t="s">
        <v>2840</v>
      </c>
      <c r="BR116" s="25" t="s">
        <v>2983</v>
      </c>
    </row>
    <row r="117" spans="1:70">
      <c r="B117" s="271" t="str">
        <f>G94</f>
        <v xml:space="preserve"> A character-driven story that has a hero go on a journey for something that changes him in some way.</v>
      </c>
      <c r="C117" s="271"/>
      <c r="D117" s="271"/>
      <c r="E117" s="271"/>
      <c r="F117" s="271"/>
      <c r="G117" s="271"/>
      <c r="H117" s="271"/>
      <c r="I117" s="271"/>
      <c r="J117" s="271"/>
      <c r="K117" s="271"/>
      <c r="L117" s="271"/>
      <c r="O117" s="25" t="str">
        <f t="shared" si="0"/>
        <v>Archaeologist</v>
      </c>
      <c r="BJ117" t="s">
        <v>1281</v>
      </c>
      <c r="BK117" t="s">
        <v>1283</v>
      </c>
      <c r="BQ117" s="45" t="s">
        <v>2984</v>
      </c>
      <c r="BR117" s="25" t="s">
        <v>2985</v>
      </c>
    </row>
    <row r="118" spans="1:70" ht="15.75" customHeight="1">
      <c r="B118" s="246"/>
      <c r="C118" s="246"/>
      <c r="D118" s="246"/>
      <c r="E118" s="246"/>
      <c r="F118" s="246"/>
      <c r="G118" s="246"/>
      <c r="H118" s="246"/>
      <c r="I118" s="246"/>
      <c r="J118" s="246"/>
      <c r="K118" s="246"/>
      <c r="L118" s="246"/>
      <c r="O118" s="25" t="str">
        <f t="shared" si="0"/>
        <v>Architect</v>
      </c>
      <c r="BJ118" t="s">
        <v>1284</v>
      </c>
      <c r="BK118" t="s">
        <v>1286</v>
      </c>
      <c r="BQ118" s="25" t="s">
        <v>2483</v>
      </c>
      <c r="BR118" s="43" t="s">
        <v>2484</v>
      </c>
    </row>
    <row r="119" spans="1:70">
      <c r="B119" s="107" t="s">
        <v>522</v>
      </c>
      <c r="C119" s="272"/>
      <c r="D119" s="273"/>
      <c r="E119" s="273"/>
      <c r="F119" s="273"/>
      <c r="G119" s="273"/>
      <c r="H119" s="273"/>
      <c r="I119" s="273"/>
      <c r="J119" s="273"/>
      <c r="K119" s="273"/>
      <c r="L119" s="274"/>
      <c r="O119" s="25" t="str">
        <f t="shared" si="0"/>
        <v>Architectural lighting designer</v>
      </c>
      <c r="BJ119" t="s">
        <v>1291</v>
      </c>
      <c r="BK119" t="s">
        <v>1293</v>
      </c>
      <c r="BQ119" t="s">
        <v>3402</v>
      </c>
      <c r="BR119" t="s">
        <v>3403</v>
      </c>
    </row>
    <row r="120" spans="1:70">
      <c r="O120" s="25" t="str">
        <f t="shared" si="0"/>
        <v>Archivist</v>
      </c>
      <c r="BJ120" t="s">
        <v>1294</v>
      </c>
      <c r="BK120" t="s">
        <v>1296</v>
      </c>
      <c r="BQ120" s="45" t="s">
        <v>2986</v>
      </c>
      <c r="BR120" s="25" t="s">
        <v>2499</v>
      </c>
    </row>
    <row r="121" spans="1:70">
      <c r="A121" s="101" t="s">
        <v>3359</v>
      </c>
      <c r="B121" s="101"/>
      <c r="C121" s="101"/>
      <c r="D121" s="101"/>
      <c r="E121" s="101"/>
      <c r="F121" s="101"/>
      <c r="G121" s="101"/>
      <c r="H121" s="101"/>
      <c r="I121" s="101"/>
      <c r="J121" s="101"/>
      <c r="K121" s="101"/>
      <c r="L121" s="101"/>
      <c r="O121" s="25" t="str">
        <f t="shared" si="0"/>
        <v>Army criminal investigator</v>
      </c>
      <c r="BJ121" t="s">
        <v>1297</v>
      </c>
      <c r="BK121" t="s">
        <v>1299</v>
      </c>
      <c r="BQ121" s="45" t="s">
        <v>2500</v>
      </c>
      <c r="BR121" s="25" t="s">
        <v>2501</v>
      </c>
    </row>
    <row r="122" spans="1:70">
      <c r="O122" s="25" t="str">
        <f t="shared" si="0"/>
        <v>Aromatherapist</v>
      </c>
      <c r="BJ122" t="s">
        <v>1820</v>
      </c>
      <c r="BK122" t="s">
        <v>1301</v>
      </c>
      <c r="BQ122" s="45" t="s">
        <v>2650</v>
      </c>
      <c r="BR122" s="25" t="s">
        <v>2511</v>
      </c>
    </row>
    <row r="123" spans="1:70">
      <c r="B123" s="228"/>
      <c r="C123" s="229"/>
      <c r="D123" s="229"/>
      <c r="E123" s="229"/>
      <c r="F123" s="229"/>
      <c r="G123" s="229"/>
      <c r="H123" s="229"/>
      <c r="I123" s="229"/>
      <c r="J123" s="229"/>
      <c r="K123" s="229"/>
      <c r="L123" s="230"/>
      <c r="O123" s="25" t="str">
        <f t="shared" si="0"/>
        <v>Art critic</v>
      </c>
      <c r="BJ123" t="s">
        <v>1302</v>
      </c>
      <c r="BK123" t="s">
        <v>1304</v>
      </c>
      <c r="BQ123" t="s">
        <v>3324</v>
      </c>
      <c r="BR123" t="s">
        <v>3177</v>
      </c>
    </row>
    <row r="124" spans="1:70">
      <c r="B124" s="231"/>
      <c r="C124" s="232"/>
      <c r="D124" s="232"/>
      <c r="E124" s="232"/>
      <c r="F124" s="232"/>
      <c r="G124" s="232"/>
      <c r="H124" s="232"/>
      <c r="I124" s="232"/>
      <c r="J124" s="232"/>
      <c r="K124" s="232"/>
      <c r="L124" s="233"/>
      <c r="O124" s="25" t="str">
        <f t="shared" si="0"/>
        <v>Art dealer</v>
      </c>
      <c r="BJ124" t="s">
        <v>628</v>
      </c>
      <c r="BK124" t="s">
        <v>1304</v>
      </c>
      <c r="BQ124" s="45" t="s">
        <v>2512</v>
      </c>
      <c r="BR124" s="25" t="s">
        <v>2513</v>
      </c>
    </row>
    <row r="125" spans="1:70">
      <c r="O125" s="25" t="str">
        <f t="shared" si="0"/>
        <v>Art historian</v>
      </c>
      <c r="BJ125" t="s">
        <v>630</v>
      </c>
      <c r="BK125" t="s">
        <v>632</v>
      </c>
      <c r="BQ125" t="s">
        <v>3178</v>
      </c>
      <c r="BR125" t="s">
        <v>3179</v>
      </c>
    </row>
    <row r="126" spans="1:70">
      <c r="A126" s="101" t="s">
        <v>3360</v>
      </c>
      <c r="B126" s="101"/>
      <c r="C126" s="101"/>
      <c r="D126" s="101"/>
      <c r="E126" s="101"/>
      <c r="F126" s="101"/>
      <c r="G126" s="101"/>
      <c r="H126" s="101"/>
      <c r="I126" s="101"/>
      <c r="J126" s="101"/>
      <c r="K126" s="101"/>
      <c r="L126" s="101"/>
      <c r="O126" s="25" t="str">
        <f t="shared" si="0"/>
        <v>Art professor</v>
      </c>
      <c r="BJ126" t="s">
        <v>633</v>
      </c>
      <c r="BK126" t="s">
        <v>635</v>
      </c>
      <c r="BQ126" t="s">
        <v>3247</v>
      </c>
      <c r="BR126" t="s">
        <v>3248</v>
      </c>
    </row>
    <row r="127" spans="1:70">
      <c r="O127" s="25" t="str">
        <f t="shared" si="0"/>
        <v>Artist</v>
      </c>
      <c r="BJ127" t="s">
        <v>636</v>
      </c>
      <c r="BK127" t="s">
        <v>638</v>
      </c>
      <c r="BQ127" s="25" t="s">
        <v>2485</v>
      </c>
      <c r="BR127" s="43" t="s">
        <v>2486</v>
      </c>
    </row>
    <row r="128" spans="1:70">
      <c r="B128" s="108" t="str">
        <f ca="1">'Scene Elements Check'!B11</f>
        <v>Catalyst </v>
      </c>
      <c r="C128" s="109"/>
      <c r="D128" s="109"/>
      <c r="E128" s="109"/>
      <c r="F128" s="110"/>
      <c r="O128" s="25" t="str">
        <f t="shared" si="0"/>
        <v>Assembly line worker</v>
      </c>
      <c r="BJ128" t="s">
        <v>639</v>
      </c>
      <c r="BK128" t="s">
        <v>641</v>
      </c>
      <c r="BQ128" s="45" t="s">
        <v>2514</v>
      </c>
      <c r="BR128" s="25" t="s">
        <v>2515</v>
      </c>
    </row>
    <row r="129" spans="2:70">
      <c r="B129" s="237"/>
      <c r="C129" s="238"/>
      <c r="D129" s="238"/>
      <c r="E129" s="238"/>
      <c r="F129" s="238"/>
      <c r="G129" s="238"/>
      <c r="H129" s="238"/>
      <c r="I129" s="238"/>
      <c r="J129" s="238"/>
      <c r="K129" s="238"/>
      <c r="L129" s="239"/>
      <c r="O129" s="25" t="str">
        <f t="shared" si="0"/>
        <v>Astrologer</v>
      </c>
      <c r="BJ129" t="s">
        <v>642</v>
      </c>
      <c r="BK129" t="s">
        <v>644</v>
      </c>
      <c r="BQ129" s="45" t="s">
        <v>2516</v>
      </c>
      <c r="BR129" s="25" t="s">
        <v>2657</v>
      </c>
    </row>
    <row r="130" spans="2:70">
      <c r="B130" s="240"/>
      <c r="C130" s="241"/>
      <c r="D130" s="241"/>
      <c r="E130" s="241"/>
      <c r="F130" s="241"/>
      <c r="G130" s="241"/>
      <c r="H130" s="241"/>
      <c r="I130" s="241"/>
      <c r="J130" s="241"/>
      <c r="K130" s="241"/>
      <c r="L130" s="242"/>
      <c r="BQ130" s="45"/>
      <c r="BR130" s="25"/>
    </row>
    <row r="131" spans="2:70">
      <c r="B131" s="240"/>
      <c r="C131" s="241"/>
      <c r="D131" s="241"/>
      <c r="E131" s="241"/>
      <c r="F131" s="241"/>
      <c r="G131" s="241"/>
      <c r="H131" s="241"/>
      <c r="I131" s="241"/>
      <c r="J131" s="241"/>
      <c r="K131" s="241"/>
      <c r="L131" s="242"/>
      <c r="BQ131" s="45"/>
      <c r="BR131" s="25"/>
    </row>
    <row r="132" spans="2:70">
      <c r="B132" s="243"/>
      <c r="C132" s="244"/>
      <c r="D132" s="244"/>
      <c r="E132" s="244"/>
      <c r="F132" s="244"/>
      <c r="G132" s="244"/>
      <c r="H132" s="244"/>
      <c r="I132" s="244"/>
      <c r="J132" s="244"/>
      <c r="K132" s="244"/>
      <c r="L132" s="245"/>
      <c r="O132" s="25" t="str">
        <f>IF(G$12=BK$1,BK38,BJ38)</f>
        <v>Astronaut Trainee</v>
      </c>
      <c r="BJ132" t="s">
        <v>645</v>
      </c>
      <c r="BK132" t="s">
        <v>647</v>
      </c>
      <c r="BQ132" s="45" t="s">
        <v>2658</v>
      </c>
      <c r="BR132" s="25" t="s">
        <v>2659</v>
      </c>
    </row>
    <row r="133" spans="2:70">
      <c r="O133" s="25" t="str">
        <f>IF(G$12=BK$1,BK39,BJ39)</f>
        <v>Astronomer</v>
      </c>
      <c r="BJ133" t="s">
        <v>648</v>
      </c>
      <c r="BK133" t="s">
        <v>650</v>
      </c>
      <c r="BQ133" s="45" t="s">
        <v>2660</v>
      </c>
      <c r="BR133" s="25" t="s">
        <v>3211</v>
      </c>
    </row>
    <row r="134" spans="2:70">
      <c r="B134" s="108" t="str">
        <f ca="1">'Scene Elements Check'!B13</f>
        <v>Cont - Debate</v>
      </c>
      <c r="C134" s="109"/>
      <c r="D134" s="109"/>
      <c r="E134" s="109"/>
      <c r="F134" s="110"/>
      <c r="BR134" s="25"/>
    </row>
    <row r="135" spans="2:70">
      <c r="B135" s="237"/>
      <c r="C135" s="238"/>
      <c r="D135" s="238"/>
      <c r="E135" s="238"/>
      <c r="F135" s="238"/>
      <c r="G135" s="238"/>
      <c r="H135" s="238"/>
      <c r="I135" s="238"/>
      <c r="J135" s="238"/>
      <c r="K135" s="238"/>
      <c r="L135" s="239"/>
      <c r="BR135" s="25"/>
    </row>
    <row r="136" spans="2:70">
      <c r="B136" s="240"/>
      <c r="C136" s="241"/>
      <c r="D136" s="241"/>
      <c r="E136" s="241"/>
      <c r="F136" s="241"/>
      <c r="G136" s="241"/>
      <c r="H136" s="241"/>
      <c r="I136" s="241"/>
      <c r="J136" s="241"/>
      <c r="K136" s="241"/>
      <c r="L136" s="242"/>
      <c r="BR136" s="25"/>
    </row>
    <row r="137" spans="2:70">
      <c r="B137" s="240"/>
      <c r="C137" s="241"/>
      <c r="D137" s="241"/>
      <c r="E137" s="241"/>
      <c r="F137" s="241"/>
      <c r="G137" s="241"/>
      <c r="H137" s="241"/>
      <c r="I137" s="241"/>
      <c r="J137" s="241"/>
      <c r="K137" s="241"/>
      <c r="L137" s="242"/>
      <c r="BR137" s="25"/>
    </row>
    <row r="138" spans="2:70">
      <c r="B138" s="243"/>
      <c r="C138" s="244"/>
      <c r="D138" s="244"/>
      <c r="E138" s="244"/>
      <c r="F138" s="244"/>
      <c r="G138" s="244"/>
      <c r="H138" s="244"/>
      <c r="I138" s="244"/>
      <c r="J138" s="244"/>
      <c r="K138" s="244"/>
      <c r="L138" s="245"/>
      <c r="BR138" s="25"/>
    </row>
    <row r="139" spans="2:70">
      <c r="BR139" s="25"/>
    </row>
    <row r="140" spans="2:70">
      <c r="B140" s="108" t="str">
        <f ca="1">'Scene Elements Check'!B14</f>
        <v>Major Turning point 1 </v>
      </c>
      <c r="C140" s="109"/>
      <c r="D140" s="109"/>
      <c r="E140" s="109"/>
      <c r="F140" s="110"/>
      <c r="O140" s="25" t="str">
        <f>IF(G$12=BK$1,BK44,BJ44)</f>
        <v>Auditor</v>
      </c>
      <c r="BJ140" t="s">
        <v>655</v>
      </c>
      <c r="BK140" t="s">
        <v>657</v>
      </c>
      <c r="BQ140" s="45" t="s">
        <v>3382</v>
      </c>
      <c r="BR140" s="25" t="s">
        <v>3383</v>
      </c>
    </row>
    <row r="141" spans="2:70">
      <c r="B141" s="237"/>
      <c r="C141" s="238"/>
      <c r="D141" s="238"/>
      <c r="E141" s="238"/>
      <c r="F141" s="238"/>
      <c r="G141" s="238"/>
      <c r="H141" s="238"/>
      <c r="I141" s="238"/>
      <c r="J141" s="238"/>
      <c r="K141" s="238"/>
      <c r="L141" s="239"/>
      <c r="O141" s="25" t="str">
        <f>IF(G$12=BK$1,BK45,BJ45)</f>
        <v>Author</v>
      </c>
      <c r="BJ141" t="s">
        <v>658</v>
      </c>
      <c r="BK141" t="s">
        <v>660</v>
      </c>
      <c r="BQ141" s="45" t="s">
        <v>3384</v>
      </c>
      <c r="BR141" s="25" t="s">
        <v>3385</v>
      </c>
    </row>
    <row r="142" spans="2:70">
      <c r="B142" s="240"/>
      <c r="C142" s="241"/>
      <c r="D142" s="241"/>
      <c r="E142" s="241"/>
      <c r="F142" s="241"/>
      <c r="G142" s="241"/>
      <c r="H142" s="241"/>
      <c r="I142" s="241"/>
      <c r="J142" s="241"/>
      <c r="K142" s="241"/>
      <c r="L142" s="242"/>
      <c r="BQ142" s="45"/>
      <c r="BR142" s="25"/>
    </row>
    <row r="143" spans="2:70">
      <c r="B143" s="240"/>
      <c r="C143" s="241"/>
      <c r="D143" s="241"/>
      <c r="E143" s="241"/>
      <c r="F143" s="241"/>
      <c r="G143" s="241"/>
      <c r="H143" s="241"/>
      <c r="I143" s="241"/>
      <c r="J143" s="241"/>
      <c r="K143" s="241"/>
      <c r="L143" s="242"/>
      <c r="BQ143" s="45"/>
      <c r="BR143" s="25"/>
    </row>
    <row r="144" spans="2:70">
      <c r="B144" s="243"/>
      <c r="C144" s="244"/>
      <c r="D144" s="244"/>
      <c r="E144" s="244"/>
      <c r="F144" s="244"/>
      <c r="G144" s="244"/>
      <c r="H144" s="244"/>
      <c r="I144" s="244"/>
      <c r="J144" s="244"/>
      <c r="K144" s="244"/>
      <c r="L144" s="245"/>
      <c r="O144" s="25" t="str">
        <f>IF(G$12=BK$1,BK46,BJ46)</f>
        <v>author</v>
      </c>
      <c r="BJ144" t="s">
        <v>661</v>
      </c>
      <c r="BK144" t="s">
        <v>663</v>
      </c>
      <c r="BQ144" s="45" t="s">
        <v>3386</v>
      </c>
      <c r="BR144" s="25" t="s">
        <v>3224</v>
      </c>
    </row>
    <row r="145" spans="2:70">
      <c r="O145" s="25" t="str">
        <f>IF(G$12=BK$1,BK47,BJ47)</f>
        <v>Auto parts clerk</v>
      </c>
      <c r="BJ145" t="s">
        <v>664</v>
      </c>
      <c r="BK145" t="s">
        <v>666</v>
      </c>
      <c r="BQ145" s="45" t="s">
        <v>3225</v>
      </c>
      <c r="BR145" s="25" t="s">
        <v>3226</v>
      </c>
    </row>
    <row r="146" spans="2:70">
      <c r="B146" s="108" t="str">
        <f ca="1">'Basic Story Data'!A28&amp;" : initial actions"</f>
        <v>Antagonist : initial actions</v>
      </c>
      <c r="C146" s="109"/>
      <c r="D146" s="109"/>
      <c r="E146" s="109"/>
      <c r="F146" s="110"/>
      <c r="BQ146" s="45"/>
      <c r="BR146" s="25"/>
    </row>
    <row r="147" spans="2:70">
      <c r="B147" s="237"/>
      <c r="C147" s="238"/>
      <c r="D147" s="238"/>
      <c r="E147" s="238"/>
      <c r="F147" s="238"/>
      <c r="G147" s="238"/>
      <c r="H147" s="238"/>
      <c r="I147" s="238"/>
      <c r="J147" s="238"/>
      <c r="K147" s="238"/>
      <c r="L147" s="239"/>
      <c r="BQ147" s="45"/>
      <c r="BR147" s="25"/>
    </row>
    <row r="148" spans="2:70">
      <c r="B148" s="240"/>
      <c r="C148" s="241"/>
      <c r="D148" s="241"/>
      <c r="E148" s="241"/>
      <c r="F148" s="241"/>
      <c r="G148" s="241"/>
      <c r="H148" s="241"/>
      <c r="I148" s="241"/>
      <c r="J148" s="241"/>
      <c r="K148" s="241"/>
      <c r="L148" s="242"/>
      <c r="BQ148" s="45"/>
      <c r="BR148" s="25"/>
    </row>
    <row r="149" spans="2:70">
      <c r="B149" s="240"/>
      <c r="C149" s="241"/>
      <c r="D149" s="241"/>
      <c r="E149" s="241"/>
      <c r="F149" s="241"/>
      <c r="G149" s="241"/>
      <c r="H149" s="241"/>
      <c r="I149" s="241"/>
      <c r="J149" s="241"/>
      <c r="K149" s="241"/>
      <c r="L149" s="242"/>
      <c r="BQ149" s="45"/>
      <c r="BR149" s="25"/>
    </row>
    <row r="150" spans="2:70">
      <c r="B150" s="243"/>
      <c r="C150" s="244"/>
      <c r="D150" s="244"/>
      <c r="E150" s="244"/>
      <c r="F150" s="244"/>
      <c r="G150" s="244"/>
      <c r="H150" s="244"/>
      <c r="I150" s="244"/>
      <c r="J150" s="244"/>
      <c r="K150" s="244"/>
      <c r="L150" s="245"/>
      <c r="BQ150" s="45"/>
      <c r="BR150" s="25"/>
    </row>
    <row r="151" spans="2:70">
      <c r="BQ151" s="45"/>
      <c r="BR151" s="25"/>
    </row>
    <row r="152" spans="2:70">
      <c r="B152" s="111" t="str">
        <f ca="1">'Scene Elements Check'!B19</f>
        <v>Fun and Games </v>
      </c>
      <c r="C152" s="112"/>
      <c r="D152" s="112"/>
      <c r="E152" s="112"/>
      <c r="F152" s="113"/>
      <c r="O152" s="25" t="str">
        <f>IF(G$12=BK$1,BK48,BJ48)</f>
        <v>B&amp;B owner</v>
      </c>
      <c r="BJ152" t="s">
        <v>1829</v>
      </c>
      <c r="BK152" t="s">
        <v>668</v>
      </c>
      <c r="BQ152" s="25" t="s">
        <v>2631</v>
      </c>
      <c r="BR152" s="43" t="s">
        <v>2632</v>
      </c>
    </row>
    <row r="153" spans="2:70">
      <c r="B153" s="237"/>
      <c r="C153" s="238"/>
      <c r="D153" s="238"/>
      <c r="E153" s="238"/>
      <c r="F153" s="238"/>
      <c r="G153" s="238"/>
      <c r="H153" s="238"/>
      <c r="I153" s="238"/>
      <c r="J153" s="238"/>
      <c r="K153" s="238"/>
      <c r="L153" s="239"/>
      <c r="O153" s="25" t="str">
        <f>IF(G$12=BK$1,BK49,BJ49)</f>
        <v>Baggage handler</v>
      </c>
      <c r="BJ153" t="s">
        <v>669</v>
      </c>
      <c r="BK153" t="s">
        <v>671</v>
      </c>
      <c r="BQ153" s="45" t="s">
        <v>3227</v>
      </c>
      <c r="BR153" s="25" t="s">
        <v>2904</v>
      </c>
    </row>
    <row r="154" spans="2:70">
      <c r="B154" s="240"/>
      <c r="C154" s="241"/>
      <c r="D154" s="241"/>
      <c r="E154" s="241"/>
      <c r="F154" s="241"/>
      <c r="G154" s="241"/>
      <c r="H154" s="241"/>
      <c r="I154" s="241"/>
      <c r="J154" s="241"/>
      <c r="K154" s="241"/>
      <c r="L154" s="242"/>
      <c r="BQ154" s="45"/>
      <c r="BR154" s="25"/>
    </row>
    <row r="155" spans="2:70">
      <c r="B155" s="240"/>
      <c r="C155" s="241"/>
      <c r="D155" s="241"/>
      <c r="E155" s="241"/>
      <c r="F155" s="241"/>
      <c r="G155" s="241"/>
      <c r="H155" s="241"/>
      <c r="I155" s="241"/>
      <c r="J155" s="241"/>
      <c r="K155" s="241"/>
      <c r="L155" s="242"/>
      <c r="BQ155" s="45"/>
      <c r="BR155" s="25"/>
    </row>
    <row r="156" spans="2:70">
      <c r="B156" s="243"/>
      <c r="C156" s="244"/>
      <c r="D156" s="244"/>
      <c r="E156" s="244"/>
      <c r="F156" s="244"/>
      <c r="G156" s="244"/>
      <c r="H156" s="244"/>
      <c r="I156" s="244"/>
      <c r="J156" s="244"/>
      <c r="K156" s="244"/>
      <c r="L156" s="245"/>
      <c r="O156" s="25" t="str">
        <f>IF(G$12=BK$1,BK50,BJ50)</f>
        <v>Bailiff</v>
      </c>
      <c r="BJ156" t="s">
        <v>672</v>
      </c>
      <c r="BK156" t="s">
        <v>674</v>
      </c>
      <c r="BQ156" s="45" t="s">
        <v>2905</v>
      </c>
      <c r="BR156" s="25" t="s">
        <v>2906</v>
      </c>
    </row>
    <row r="157" spans="2:70">
      <c r="B157" s="96"/>
      <c r="C157" s="96"/>
      <c r="D157" s="96"/>
      <c r="E157" s="96"/>
      <c r="F157" s="96"/>
      <c r="G157" s="96"/>
      <c r="H157" s="96"/>
      <c r="I157" s="96"/>
      <c r="J157" s="96"/>
      <c r="K157" s="96"/>
      <c r="L157" s="96"/>
      <c r="O157" s="25" t="str">
        <f>IF(G$12=BK$1,BK51,BJ51)</f>
        <v>Baker</v>
      </c>
      <c r="BJ157" t="s">
        <v>675</v>
      </c>
      <c r="BK157" t="s">
        <v>677</v>
      </c>
      <c r="BQ157" s="25" t="s">
        <v>2633</v>
      </c>
      <c r="BR157" s="43" t="s">
        <v>2280</v>
      </c>
    </row>
    <row r="158" spans="2:70">
      <c r="B158" s="108" t="str">
        <f ca="1">'Basic Story Data'!A28&amp;" : second actions"</f>
        <v>Antagonist : second actions</v>
      </c>
      <c r="C158" s="109"/>
      <c r="D158" s="109"/>
      <c r="E158" s="109"/>
      <c r="F158" s="110"/>
      <c r="O158" s="25" t="str">
        <f>IF(G$12=BK$1,BK52,BJ52)</f>
        <v>Bakery worker</v>
      </c>
      <c r="BJ158" t="s">
        <v>678</v>
      </c>
      <c r="BK158" t="s">
        <v>680</v>
      </c>
      <c r="BQ158" s="45" t="s">
        <v>2907</v>
      </c>
      <c r="BR158" s="25" t="s">
        <v>3084</v>
      </c>
    </row>
    <row r="159" spans="2:70">
      <c r="B159" s="237"/>
      <c r="C159" s="238"/>
      <c r="D159" s="238"/>
      <c r="E159" s="238"/>
      <c r="F159" s="238"/>
      <c r="G159" s="238"/>
      <c r="H159" s="238"/>
      <c r="I159" s="238"/>
      <c r="J159" s="238"/>
      <c r="K159" s="238"/>
      <c r="L159" s="239"/>
      <c r="O159" s="25" t="str">
        <f>IF(G$12=BK$1,BK53,BJ53)</f>
        <v>Ballet dancer</v>
      </c>
      <c r="BJ159" t="s">
        <v>681</v>
      </c>
      <c r="BK159" t="s">
        <v>683</v>
      </c>
      <c r="BQ159" t="s">
        <v>3410</v>
      </c>
      <c r="BR159" t="s">
        <v>3411</v>
      </c>
    </row>
    <row r="160" spans="2:70">
      <c r="B160" s="240"/>
      <c r="C160" s="241"/>
      <c r="D160" s="241"/>
      <c r="E160" s="241"/>
      <c r="F160" s="241"/>
      <c r="G160" s="241"/>
      <c r="H160" s="241"/>
      <c r="I160" s="241"/>
      <c r="J160" s="241"/>
      <c r="K160" s="241"/>
      <c r="L160" s="242"/>
    </row>
    <row r="161" spans="1:70">
      <c r="B161" s="240"/>
      <c r="C161" s="241"/>
      <c r="D161" s="241"/>
      <c r="E161" s="241"/>
      <c r="F161" s="241"/>
      <c r="G161" s="241"/>
      <c r="H161" s="241"/>
      <c r="I161" s="241"/>
      <c r="J161" s="241"/>
      <c r="K161" s="241"/>
      <c r="L161" s="242"/>
    </row>
    <row r="162" spans="1:70">
      <c r="B162" s="243"/>
      <c r="C162" s="244"/>
      <c r="D162" s="244"/>
      <c r="E162" s="244"/>
      <c r="F162" s="244"/>
      <c r="G162" s="244"/>
      <c r="H162" s="244"/>
      <c r="I162" s="244"/>
      <c r="J162" s="244"/>
      <c r="K162" s="244"/>
      <c r="L162" s="245"/>
      <c r="O162" s="25" t="str">
        <f>IF(G$12=BK$1,BK54,BJ54)</f>
        <v>Bank clerk</v>
      </c>
      <c r="BJ162" t="s">
        <v>684</v>
      </c>
      <c r="BK162" t="s">
        <v>686</v>
      </c>
      <c r="BQ162" t="s">
        <v>3249</v>
      </c>
      <c r="BR162" t="s">
        <v>3415</v>
      </c>
    </row>
    <row r="163" spans="1:70">
      <c r="O163" s="25" t="str">
        <f>IF(G$12=BK$1,BK55,BJ55)</f>
        <v>Bank manager</v>
      </c>
      <c r="BJ163" t="s">
        <v>687</v>
      </c>
      <c r="BK163" t="s">
        <v>689</v>
      </c>
      <c r="BQ163" s="45" t="s">
        <v>3085</v>
      </c>
      <c r="BR163" s="25" t="s">
        <v>3086</v>
      </c>
    </row>
    <row r="164" spans="1:70">
      <c r="B164" s="111" t="str">
        <f ca="1">'Scene Elements Check'!B33</f>
        <v>Crisis </v>
      </c>
      <c r="C164" s="112"/>
      <c r="D164" s="112"/>
      <c r="E164" s="112"/>
      <c r="F164" s="113"/>
      <c r="O164" s="25" t="str">
        <f>IF(G$12=BK$1,BK56,BJ56)</f>
        <v>Banker,</v>
      </c>
      <c r="BJ164" t="s">
        <v>690</v>
      </c>
      <c r="BK164" t="s">
        <v>692</v>
      </c>
      <c r="BQ164" s="25" t="s">
        <v>2281</v>
      </c>
      <c r="BR164" s="43" t="s">
        <v>2282</v>
      </c>
    </row>
    <row r="165" spans="1:70">
      <c r="B165" s="237"/>
      <c r="C165" s="238"/>
      <c r="D165" s="238"/>
      <c r="E165" s="238"/>
      <c r="F165" s="238"/>
      <c r="G165" s="238"/>
      <c r="H165" s="238"/>
      <c r="I165" s="238"/>
      <c r="J165" s="238"/>
      <c r="K165" s="238"/>
      <c r="L165" s="239"/>
      <c r="O165" s="25" t="str">
        <f>IF(G$12=BK$1,BK57,BJ57)</f>
        <v>Bar staff</v>
      </c>
      <c r="BJ165" t="s">
        <v>693</v>
      </c>
      <c r="BK165" t="s">
        <v>695</v>
      </c>
      <c r="BQ165" s="45" t="s">
        <v>3087</v>
      </c>
      <c r="BR165" s="25" t="s">
        <v>2562</v>
      </c>
    </row>
    <row r="166" spans="1:70">
      <c r="B166" s="240"/>
      <c r="C166" s="241"/>
      <c r="D166" s="241"/>
      <c r="E166" s="241"/>
      <c r="F166" s="241"/>
      <c r="G166" s="241"/>
      <c r="H166" s="241"/>
      <c r="I166" s="241"/>
      <c r="J166" s="241"/>
      <c r="K166" s="241"/>
      <c r="L166" s="242"/>
      <c r="BQ166" s="45"/>
      <c r="BR166" s="25"/>
    </row>
    <row r="167" spans="1:70">
      <c r="B167" s="240"/>
      <c r="C167" s="241"/>
      <c r="D167" s="241"/>
      <c r="E167" s="241"/>
      <c r="F167" s="241"/>
      <c r="G167" s="241"/>
      <c r="H167" s="241"/>
      <c r="I167" s="241"/>
      <c r="J167" s="241"/>
      <c r="K167" s="241"/>
      <c r="L167" s="242"/>
      <c r="BQ167" s="45"/>
      <c r="BR167" s="25"/>
    </row>
    <row r="168" spans="1:70">
      <c r="B168" s="243"/>
      <c r="C168" s="244"/>
      <c r="D168" s="244"/>
      <c r="E168" s="244"/>
      <c r="F168" s="244"/>
      <c r="G168" s="244"/>
      <c r="H168" s="244"/>
      <c r="I168" s="244"/>
      <c r="J168" s="244"/>
      <c r="K168" s="244"/>
      <c r="L168" s="245"/>
      <c r="O168" s="25" t="str">
        <f t="shared" ref="O168:O173" si="1">IF(G$12=BK$1,BK58,BJ58)</f>
        <v>Barber</v>
      </c>
      <c r="BJ168" t="s">
        <v>696</v>
      </c>
      <c r="BK168" t="s">
        <v>698</v>
      </c>
      <c r="BQ168" s="45" t="s">
        <v>2563</v>
      </c>
      <c r="BR168" s="25" t="s">
        <v>2564</v>
      </c>
    </row>
    <row r="169" spans="1:70">
      <c r="B169" s="96"/>
      <c r="C169" s="96"/>
      <c r="D169" s="96"/>
      <c r="E169" s="96"/>
      <c r="F169" s="96"/>
      <c r="G169" s="96"/>
      <c r="H169" s="96"/>
      <c r="I169" s="96"/>
      <c r="J169" s="96"/>
      <c r="K169" s="96"/>
      <c r="L169" s="96"/>
      <c r="O169" s="25" t="str">
        <f t="shared" si="1"/>
        <v>Barrista</v>
      </c>
      <c r="BJ169" t="s">
        <v>1845</v>
      </c>
      <c r="BK169" t="s">
        <v>700</v>
      </c>
      <c r="BQ169" s="45" t="s">
        <v>2565</v>
      </c>
      <c r="BR169" s="25" t="s">
        <v>2711</v>
      </c>
    </row>
    <row r="170" spans="1:70">
      <c r="A170" s="101" t="s">
        <v>3361</v>
      </c>
      <c r="B170" s="101"/>
      <c r="C170" s="101"/>
      <c r="D170" s="101"/>
      <c r="E170" s="101"/>
      <c r="F170" s="101"/>
      <c r="G170" s="101"/>
      <c r="H170" s="101"/>
      <c r="I170" s="101"/>
      <c r="J170" s="101"/>
      <c r="K170" s="101"/>
      <c r="L170" s="101"/>
      <c r="O170" s="25" t="str">
        <f t="shared" si="1"/>
        <v>Bartender</v>
      </c>
      <c r="BJ170" t="s">
        <v>701</v>
      </c>
      <c r="BK170" t="s">
        <v>703</v>
      </c>
      <c r="BQ170" s="25" t="s">
        <v>2283</v>
      </c>
      <c r="BR170" s="43" t="s">
        <v>2284</v>
      </c>
    </row>
    <row r="171" spans="1:70">
      <c r="O171" s="25" t="str">
        <f t="shared" si="1"/>
        <v>Bead store clerk/stocker</v>
      </c>
      <c r="BJ171" t="s">
        <v>704</v>
      </c>
      <c r="BK171" t="s">
        <v>1076</v>
      </c>
      <c r="BQ171" s="45" t="s">
        <v>2712</v>
      </c>
      <c r="BR171" s="25" t="s">
        <v>2713</v>
      </c>
    </row>
    <row r="172" spans="1:70">
      <c r="B172" s="234" t="str">
        <f ca="1">'Scene Elements Check'!B39</f>
        <v>Five point Finale: Step 1. gathering the Team, Declaration of War (Facing the Exam)</v>
      </c>
      <c r="C172" s="235"/>
      <c r="D172" s="235"/>
      <c r="E172" s="235"/>
      <c r="F172" s="236"/>
      <c r="O172" s="25" t="str">
        <f t="shared" si="1"/>
        <v>Beauty therapist</v>
      </c>
      <c r="BJ172" t="s">
        <v>706</v>
      </c>
      <c r="BK172" t="s">
        <v>1078</v>
      </c>
      <c r="BQ172" s="45" t="s">
        <v>2714</v>
      </c>
      <c r="BR172" s="25" t="s">
        <v>2574</v>
      </c>
    </row>
    <row r="173" spans="1:70">
      <c r="B173" s="237"/>
      <c r="C173" s="238"/>
      <c r="D173" s="238"/>
      <c r="E173" s="238"/>
      <c r="F173" s="238"/>
      <c r="G173" s="238"/>
      <c r="H173" s="238"/>
      <c r="I173" s="238"/>
      <c r="J173" s="238"/>
      <c r="K173" s="238"/>
      <c r="L173" s="239"/>
      <c r="O173" s="25" t="str">
        <f t="shared" si="1"/>
        <v>Bee Keeper</v>
      </c>
      <c r="BJ173" t="s">
        <v>708</v>
      </c>
      <c r="BK173" t="s">
        <v>1675</v>
      </c>
      <c r="BQ173" s="45" t="s">
        <v>2575</v>
      </c>
      <c r="BR173" s="25" t="s">
        <v>2576</v>
      </c>
    </row>
    <row r="174" spans="1:70">
      <c r="B174" s="240"/>
      <c r="C174" s="241"/>
      <c r="D174" s="241"/>
      <c r="E174" s="241"/>
      <c r="F174" s="241"/>
      <c r="G174" s="241"/>
      <c r="H174" s="241"/>
      <c r="I174" s="241"/>
      <c r="J174" s="241"/>
      <c r="K174" s="241"/>
      <c r="L174" s="242"/>
      <c r="BQ174" s="45"/>
      <c r="BR174" s="25"/>
    </row>
    <row r="175" spans="1:70">
      <c r="B175" s="240"/>
      <c r="C175" s="241"/>
      <c r="D175" s="241"/>
      <c r="E175" s="241"/>
      <c r="F175" s="241"/>
      <c r="G175" s="241"/>
      <c r="H175" s="241"/>
      <c r="I175" s="241"/>
      <c r="J175" s="241"/>
      <c r="K175" s="241"/>
      <c r="L175" s="242"/>
      <c r="BQ175" s="45"/>
      <c r="BR175" s="25"/>
    </row>
    <row r="176" spans="1:70">
      <c r="B176" s="240"/>
      <c r="C176" s="241"/>
      <c r="D176" s="241"/>
      <c r="E176" s="241"/>
      <c r="F176" s="241"/>
      <c r="G176" s="241"/>
      <c r="H176" s="241"/>
      <c r="I176" s="241"/>
      <c r="J176" s="241"/>
      <c r="K176" s="241"/>
      <c r="L176" s="242"/>
      <c r="BQ176" s="45"/>
      <c r="BR176" s="25"/>
    </row>
    <row r="177" spans="2:70">
      <c r="B177" s="243"/>
      <c r="C177" s="244"/>
      <c r="D177" s="244"/>
      <c r="E177" s="244"/>
      <c r="F177" s="244"/>
      <c r="G177" s="244"/>
      <c r="H177" s="244"/>
      <c r="I177" s="244"/>
      <c r="J177" s="244"/>
      <c r="K177" s="244"/>
      <c r="L177" s="245"/>
      <c r="O177" s="25" t="str">
        <f>IF(G$12=BK$1,BK64,BJ64)</f>
        <v>Bicycle shop employee</v>
      </c>
      <c r="BJ177" t="s">
        <v>710</v>
      </c>
      <c r="BK177" t="s">
        <v>712</v>
      </c>
      <c r="BQ177" s="45" t="s">
        <v>2577</v>
      </c>
      <c r="BR177" s="25" t="s">
        <v>2719</v>
      </c>
    </row>
    <row r="178" spans="2:70">
      <c r="O178" s="25" t="str">
        <f>IF(G$12=BK$1,BK65,BJ65)</f>
        <v>Biofeedback therapist</v>
      </c>
      <c r="BJ178" t="s">
        <v>713</v>
      </c>
      <c r="BK178" t="s">
        <v>715</v>
      </c>
      <c r="BQ178" s="45" t="s">
        <v>2720</v>
      </c>
      <c r="BR178" s="25" t="s">
        <v>2721</v>
      </c>
    </row>
    <row r="179" spans="2:70">
      <c r="B179" s="234" t="str">
        <f ca="1">'Scene Elements Check'!B40</f>
        <v>Finale step 2. Executing the plan </v>
      </c>
      <c r="C179" s="235"/>
      <c r="D179" s="235"/>
      <c r="E179" s="235"/>
      <c r="F179" s="236"/>
      <c r="O179" s="25" t="str">
        <f>IF(G$12=BK$1,BK66,BJ66)</f>
        <v>Biogas plant builder</v>
      </c>
      <c r="BJ179" t="s">
        <v>716</v>
      </c>
      <c r="BK179" t="s">
        <v>718</v>
      </c>
      <c r="BQ179" s="45" t="s">
        <v>2722</v>
      </c>
      <c r="BR179" s="25" t="s">
        <v>2925</v>
      </c>
    </row>
    <row r="180" spans="2:70">
      <c r="B180" s="237"/>
      <c r="C180" s="238"/>
      <c r="D180" s="238"/>
      <c r="E180" s="238"/>
      <c r="F180" s="238"/>
      <c r="G180" s="238"/>
      <c r="H180" s="238"/>
      <c r="I180" s="238"/>
      <c r="J180" s="238"/>
      <c r="K180" s="238"/>
      <c r="L180" s="239"/>
      <c r="O180" s="25" t="str">
        <f>IF(G$12=BK$1,BK67,BJ67)</f>
        <v>Biomedical engineer (Interesting side note, you can kill an entire surgical suite of medical professionals with a faulty anesthesia machine. Quite the murder weapon.)</v>
      </c>
      <c r="BJ180" t="s">
        <v>719</v>
      </c>
      <c r="BK180" t="s">
        <v>622</v>
      </c>
      <c r="BQ180" t="s">
        <v>3774</v>
      </c>
      <c r="BR180" t="s">
        <v>3775</v>
      </c>
    </row>
    <row r="181" spans="2:70">
      <c r="B181" s="240"/>
      <c r="C181" s="241"/>
      <c r="D181" s="241"/>
      <c r="E181" s="241"/>
      <c r="F181" s="241"/>
      <c r="G181" s="241"/>
      <c r="H181" s="241"/>
      <c r="I181" s="241"/>
      <c r="J181" s="241"/>
      <c r="K181" s="241"/>
      <c r="L181" s="242"/>
    </row>
    <row r="182" spans="2:70">
      <c r="B182" s="240"/>
      <c r="C182" s="241"/>
      <c r="D182" s="241"/>
      <c r="E182" s="241"/>
      <c r="F182" s="241"/>
      <c r="G182" s="241"/>
      <c r="H182" s="241"/>
      <c r="I182" s="241"/>
      <c r="J182" s="241"/>
      <c r="K182" s="241"/>
      <c r="L182" s="242"/>
    </row>
    <row r="183" spans="2:70">
      <c r="B183" s="240"/>
      <c r="C183" s="241"/>
      <c r="D183" s="241"/>
      <c r="E183" s="241"/>
      <c r="F183" s="241"/>
      <c r="G183" s="241"/>
      <c r="H183" s="241"/>
      <c r="I183" s="241"/>
      <c r="J183" s="241"/>
      <c r="K183" s="241"/>
      <c r="L183" s="242"/>
    </row>
    <row r="184" spans="2:70">
      <c r="B184" s="243"/>
      <c r="C184" s="244"/>
      <c r="D184" s="244"/>
      <c r="E184" s="244"/>
      <c r="F184" s="244"/>
      <c r="G184" s="244"/>
      <c r="H184" s="244"/>
      <c r="I184" s="244"/>
      <c r="J184" s="244"/>
      <c r="K184" s="244"/>
      <c r="L184" s="245"/>
      <c r="O184" s="25" t="str">
        <f>IF(G$12=BK$1,BK68,BJ68)</f>
        <v>Black Jack dealer</v>
      </c>
      <c r="BJ184" t="s">
        <v>166</v>
      </c>
      <c r="BK184" t="s">
        <v>1705</v>
      </c>
      <c r="BQ184" s="45" t="s">
        <v>2926</v>
      </c>
      <c r="BR184" s="25" t="s">
        <v>2723</v>
      </c>
    </row>
    <row r="185" spans="2:70">
      <c r="O185" s="25" t="str">
        <f>IF(G$12=BK$1,BK69,BJ69)</f>
        <v>Blackhawk pilot</v>
      </c>
      <c r="BJ185" t="s">
        <v>168</v>
      </c>
      <c r="BK185" t="s">
        <v>170</v>
      </c>
      <c r="BQ185" s="45" t="s">
        <v>2724</v>
      </c>
      <c r="BR185" s="25" t="s">
        <v>2725</v>
      </c>
    </row>
    <row r="186" spans="2:70">
      <c r="B186" s="234" t="str">
        <f ca="1">'Scene Elements Check'!B41</f>
        <v>Cont - Finale step 2. Executing the plan </v>
      </c>
      <c r="C186" s="235"/>
      <c r="D186" s="235"/>
      <c r="E186" s="235"/>
      <c r="F186" s="236"/>
      <c r="O186" s="25" t="str">
        <f>IF(G$12=BK$1,BK70,BJ70)</f>
        <v>Blacksmith</v>
      </c>
      <c r="BJ186" s="78" t="s">
        <v>171</v>
      </c>
      <c r="BK186" t="s">
        <v>173</v>
      </c>
      <c r="BQ186" s="89" t="s">
        <v>3893</v>
      </c>
      <c r="BR186" t="s">
        <v>3894</v>
      </c>
    </row>
    <row r="187" spans="2:70">
      <c r="B187" s="237"/>
      <c r="C187" s="238"/>
      <c r="D187" s="238"/>
      <c r="E187" s="238"/>
      <c r="F187" s="238"/>
      <c r="G187" s="238"/>
      <c r="H187" s="238"/>
      <c r="I187" s="238"/>
      <c r="J187" s="238"/>
      <c r="K187" s="238"/>
      <c r="L187" s="239"/>
      <c r="O187" s="25" t="str">
        <f>IF(G$12=BK$1,BK71,BJ71)</f>
        <v>Blue Collar</v>
      </c>
      <c r="BJ187" t="s">
        <v>174</v>
      </c>
      <c r="BK187" t="s">
        <v>176</v>
      </c>
      <c r="BQ187" s="45" t="s">
        <v>2728</v>
      </c>
      <c r="BR187" s="25" t="s">
        <v>2729</v>
      </c>
    </row>
    <row r="188" spans="2:70">
      <c r="B188" s="240"/>
      <c r="C188" s="241"/>
      <c r="D188" s="241"/>
      <c r="E188" s="241"/>
      <c r="F188" s="241"/>
      <c r="G188" s="241"/>
      <c r="H188" s="241"/>
      <c r="I188" s="241"/>
      <c r="J188" s="241"/>
      <c r="K188" s="241"/>
      <c r="L188" s="242"/>
      <c r="BQ188" s="45"/>
      <c r="BR188" s="25"/>
    </row>
    <row r="189" spans="2:70">
      <c r="B189" s="240"/>
      <c r="C189" s="241"/>
      <c r="D189" s="241"/>
      <c r="E189" s="241"/>
      <c r="F189" s="241"/>
      <c r="G189" s="241"/>
      <c r="H189" s="241"/>
      <c r="I189" s="241"/>
      <c r="J189" s="241"/>
      <c r="K189" s="241"/>
      <c r="L189" s="242"/>
      <c r="BQ189" s="45"/>
      <c r="BR189" s="25"/>
    </row>
    <row r="190" spans="2:70">
      <c r="B190" s="240"/>
      <c r="C190" s="241"/>
      <c r="D190" s="241"/>
      <c r="E190" s="241"/>
      <c r="F190" s="241"/>
      <c r="G190" s="241"/>
      <c r="H190" s="241"/>
      <c r="I190" s="241"/>
      <c r="J190" s="241"/>
      <c r="K190" s="241"/>
      <c r="L190" s="242"/>
      <c r="BQ190" s="45"/>
      <c r="BR190" s="25"/>
    </row>
    <row r="191" spans="2:70">
      <c r="B191" s="243"/>
      <c r="C191" s="244"/>
      <c r="D191" s="244"/>
      <c r="E191" s="244"/>
      <c r="F191" s="244"/>
      <c r="G191" s="244"/>
      <c r="H191" s="244"/>
      <c r="I191" s="244"/>
      <c r="J191" s="244"/>
      <c r="K191" s="244"/>
      <c r="L191" s="245"/>
      <c r="O191" s="25" t="str">
        <f>IF(G$12=BK$1,BK72,BJ72)</f>
        <v>Boat builder</v>
      </c>
      <c r="BJ191" t="s">
        <v>177</v>
      </c>
      <c r="BK191" t="s">
        <v>179</v>
      </c>
      <c r="BQ191" s="45" t="s">
        <v>2730</v>
      </c>
      <c r="BR191" s="25" t="s">
        <v>2731</v>
      </c>
    </row>
    <row r="192" spans="2:70">
      <c r="O192" s="25" t="str">
        <f>IF(G$12=BK$1,BK73,BJ73)</f>
        <v>Boat canvases maker</v>
      </c>
      <c r="BJ192" t="s">
        <v>180</v>
      </c>
      <c r="BK192" t="s">
        <v>182</v>
      </c>
      <c r="BQ192" s="45" t="s">
        <v>2726</v>
      </c>
      <c r="BR192" s="25" t="s">
        <v>2727</v>
      </c>
    </row>
    <row r="193" spans="2:70">
      <c r="B193" s="234" t="str">
        <f ca="1">'Scene Elements Check'!B42</f>
        <v>Finale step 3. High tower surprise, Trap, Stopped</v>
      </c>
      <c r="C193" s="235"/>
      <c r="D193" s="235"/>
      <c r="E193" s="235"/>
      <c r="F193" s="236"/>
      <c r="BQ193" s="45"/>
      <c r="BR193" s="25"/>
    </row>
    <row r="194" spans="2:70">
      <c r="B194" s="237"/>
      <c r="C194" s="238"/>
      <c r="D194" s="238"/>
      <c r="E194" s="238"/>
      <c r="F194" s="238"/>
      <c r="G194" s="238"/>
      <c r="H194" s="238"/>
      <c r="I194" s="238"/>
      <c r="J194" s="238"/>
      <c r="K194" s="238"/>
      <c r="L194" s="239"/>
      <c r="BQ194" s="45"/>
      <c r="BR194" s="25"/>
    </row>
    <row r="195" spans="2:70">
      <c r="B195" s="240"/>
      <c r="C195" s="241"/>
      <c r="D195" s="241"/>
      <c r="E195" s="241"/>
      <c r="F195" s="241"/>
      <c r="G195" s="241"/>
      <c r="H195" s="241"/>
      <c r="I195" s="241"/>
      <c r="J195" s="241"/>
      <c r="K195" s="241"/>
      <c r="L195" s="242"/>
      <c r="BQ195" s="45"/>
      <c r="BR195" s="25"/>
    </row>
    <row r="196" spans="2:70">
      <c r="B196" s="240"/>
      <c r="C196" s="241"/>
      <c r="D196" s="241"/>
      <c r="E196" s="241"/>
      <c r="F196" s="241"/>
      <c r="G196" s="241"/>
      <c r="H196" s="241"/>
      <c r="I196" s="241"/>
      <c r="J196" s="241"/>
      <c r="K196" s="241"/>
      <c r="L196" s="242"/>
      <c r="BQ196" s="45"/>
      <c r="BR196" s="25"/>
    </row>
    <row r="197" spans="2:70">
      <c r="B197" s="240"/>
      <c r="C197" s="241"/>
      <c r="D197" s="241"/>
      <c r="E197" s="241"/>
      <c r="F197" s="241"/>
      <c r="G197" s="241"/>
      <c r="H197" s="241"/>
      <c r="I197" s="241"/>
      <c r="J197" s="241"/>
      <c r="K197" s="241"/>
      <c r="L197" s="242"/>
      <c r="BQ197" s="45"/>
      <c r="BR197" s="25"/>
    </row>
    <row r="198" spans="2:70">
      <c r="B198" s="243"/>
      <c r="C198" s="244"/>
      <c r="D198" s="244"/>
      <c r="E198" s="244"/>
      <c r="F198" s="244"/>
      <c r="G198" s="244"/>
      <c r="H198" s="244"/>
      <c r="I198" s="244"/>
      <c r="J198" s="244"/>
      <c r="K198" s="244"/>
      <c r="L198" s="245"/>
      <c r="BQ198" s="45"/>
      <c r="BR198" s="25"/>
    </row>
    <row r="199" spans="2:70">
      <c r="BQ199" s="45"/>
      <c r="BR199" s="25"/>
    </row>
    <row r="200" spans="2:70">
      <c r="B200" s="234" t="str">
        <f ca="1">'Scene Elements Check'!B43</f>
        <v>Finale step 4. "Dig Deep Down"</v>
      </c>
      <c r="C200" s="235"/>
      <c r="D200" s="235"/>
      <c r="E200" s="235"/>
      <c r="F200" s="236"/>
      <c r="BQ200" s="45"/>
      <c r="BR200" s="25"/>
    </row>
    <row r="201" spans="2:70">
      <c r="B201" s="237"/>
      <c r="C201" s="238"/>
      <c r="D201" s="238"/>
      <c r="E201" s="238"/>
      <c r="F201" s="238"/>
      <c r="G201" s="238"/>
      <c r="H201" s="238"/>
      <c r="I201" s="238"/>
      <c r="J201" s="238"/>
      <c r="K201" s="238"/>
      <c r="L201" s="239"/>
      <c r="BQ201" s="45"/>
      <c r="BR201" s="25"/>
    </row>
    <row r="202" spans="2:70">
      <c r="B202" s="240"/>
      <c r="C202" s="241"/>
      <c r="D202" s="241"/>
      <c r="E202" s="241"/>
      <c r="F202" s="241"/>
      <c r="G202" s="241"/>
      <c r="H202" s="241"/>
      <c r="I202" s="241"/>
      <c r="J202" s="241"/>
      <c r="K202" s="241"/>
      <c r="L202" s="242"/>
      <c r="BQ202" s="45"/>
      <c r="BR202" s="25"/>
    </row>
    <row r="203" spans="2:70">
      <c r="B203" s="240"/>
      <c r="C203" s="241"/>
      <c r="D203" s="241"/>
      <c r="E203" s="241"/>
      <c r="F203" s="241"/>
      <c r="G203" s="241"/>
      <c r="H203" s="241"/>
      <c r="I203" s="241"/>
      <c r="J203" s="241"/>
      <c r="K203" s="241"/>
      <c r="L203" s="242"/>
      <c r="BQ203" s="45"/>
      <c r="BR203" s="25"/>
    </row>
    <row r="204" spans="2:70">
      <c r="B204" s="240"/>
      <c r="C204" s="241"/>
      <c r="D204" s="241"/>
      <c r="E204" s="241"/>
      <c r="F204" s="241"/>
      <c r="G204" s="241"/>
      <c r="H204" s="241"/>
      <c r="I204" s="241"/>
      <c r="J204" s="241"/>
      <c r="K204" s="241"/>
      <c r="L204" s="242"/>
      <c r="BQ204" s="45"/>
      <c r="BR204" s="25"/>
    </row>
    <row r="205" spans="2:70">
      <c r="B205" s="243"/>
      <c r="C205" s="244"/>
      <c r="D205" s="244"/>
      <c r="E205" s="244"/>
      <c r="F205" s="244"/>
      <c r="G205" s="244"/>
      <c r="H205" s="244"/>
      <c r="I205" s="244"/>
      <c r="J205" s="244"/>
      <c r="K205" s="244"/>
      <c r="L205" s="245"/>
      <c r="BQ205" s="45"/>
      <c r="BR205" s="25"/>
    </row>
    <row r="206" spans="2:70">
      <c r="BQ206" s="45"/>
      <c r="BR206" s="25"/>
    </row>
    <row r="207" spans="2:70">
      <c r="B207" s="111" t="str">
        <f ca="1">'Scene Elements Check'!B44</f>
        <v>Finale step 4 cont - Calling Upon the Supernatural</v>
      </c>
      <c r="C207" s="112"/>
      <c r="D207" s="112"/>
      <c r="E207" s="112"/>
      <c r="F207" s="113"/>
      <c r="O207" s="25" t="str">
        <f>IF(G$12=BK$1,BK74,BJ74)</f>
        <v>Bodyguard</v>
      </c>
      <c r="BJ207" t="s">
        <v>183</v>
      </c>
      <c r="BK207" t="s">
        <v>185</v>
      </c>
      <c r="BQ207" s="45" t="s">
        <v>2174</v>
      </c>
      <c r="BR207" s="25" t="s">
        <v>2175</v>
      </c>
    </row>
    <row r="208" spans="2:70">
      <c r="B208" s="237"/>
      <c r="C208" s="238"/>
      <c r="D208" s="238"/>
      <c r="E208" s="238"/>
      <c r="F208" s="238"/>
      <c r="G208" s="238"/>
      <c r="H208" s="238"/>
      <c r="I208" s="238"/>
      <c r="J208" s="238"/>
      <c r="K208" s="238"/>
      <c r="L208" s="239"/>
      <c r="O208" s="25" t="str">
        <f>IF(G$12=BK$1,BK75,BJ75)</f>
        <v>book binder</v>
      </c>
      <c r="BJ208" t="s">
        <v>1857</v>
      </c>
      <c r="BK208" t="s">
        <v>1738</v>
      </c>
      <c r="BQ208" s="45" t="s">
        <v>2492</v>
      </c>
      <c r="BR208" s="25" t="s">
        <v>2493</v>
      </c>
    </row>
    <row r="209" spans="2:70">
      <c r="B209" s="240"/>
      <c r="C209" s="241"/>
      <c r="D209" s="241"/>
      <c r="E209" s="241"/>
      <c r="F209" s="241"/>
      <c r="G209" s="241"/>
      <c r="H209" s="241"/>
      <c r="I209" s="241"/>
      <c r="J209" s="241"/>
      <c r="K209" s="241"/>
      <c r="L209" s="242"/>
      <c r="BQ209" s="45"/>
      <c r="BR209" s="25"/>
    </row>
    <row r="210" spans="2:70">
      <c r="B210" s="240"/>
      <c r="C210" s="241"/>
      <c r="D210" s="241"/>
      <c r="E210" s="241"/>
      <c r="F210" s="241"/>
      <c r="G210" s="241"/>
      <c r="H210" s="241"/>
      <c r="I210" s="241"/>
      <c r="J210" s="241"/>
      <c r="K210" s="241"/>
      <c r="L210" s="242"/>
      <c r="BQ210" s="45"/>
      <c r="BR210" s="25"/>
    </row>
    <row r="211" spans="2:70">
      <c r="B211" s="240"/>
      <c r="C211" s="241"/>
      <c r="D211" s="241"/>
      <c r="E211" s="241"/>
      <c r="F211" s="241"/>
      <c r="G211" s="241"/>
      <c r="H211" s="241"/>
      <c r="I211" s="241"/>
      <c r="J211" s="241"/>
      <c r="K211" s="241"/>
      <c r="L211" s="242"/>
      <c r="BQ211" s="45"/>
      <c r="BR211" s="25"/>
    </row>
    <row r="212" spans="2:70">
      <c r="B212" s="243"/>
      <c r="C212" s="244"/>
      <c r="D212" s="244"/>
      <c r="E212" s="244"/>
      <c r="F212" s="244"/>
      <c r="G212" s="244"/>
      <c r="H212" s="244"/>
      <c r="I212" s="244"/>
      <c r="J212" s="244"/>
      <c r="K212" s="244"/>
      <c r="L212" s="245"/>
      <c r="O212" s="25" t="str">
        <f>IF(G$12=BK$1,BK76,BJ76)</f>
        <v>Book collator (assembling books page by page)</v>
      </c>
      <c r="BJ212" t="s">
        <v>187</v>
      </c>
      <c r="BK212" t="s">
        <v>189</v>
      </c>
      <c r="BQ212" s="45" t="s">
        <v>2494</v>
      </c>
      <c r="BR212" s="25" t="s">
        <v>2279</v>
      </c>
    </row>
    <row r="213" spans="2:70">
      <c r="B213" s="96"/>
      <c r="C213" s="96"/>
      <c r="D213" s="96"/>
      <c r="E213" s="96"/>
      <c r="F213" s="96"/>
      <c r="G213" s="96"/>
      <c r="H213" s="96"/>
      <c r="I213" s="96"/>
      <c r="J213" s="96"/>
      <c r="K213" s="96"/>
      <c r="L213" s="96"/>
      <c r="BQ213" s="45"/>
      <c r="BR213" s="25"/>
    </row>
    <row r="214" spans="2:70">
      <c r="B214" s="111" t="str">
        <f ca="1">'Scene Elements Check'!B45</f>
        <v>Finale Step 5. The Execution of the New Plan </v>
      </c>
      <c r="C214" s="112"/>
      <c r="D214" s="112"/>
      <c r="E214" s="112"/>
      <c r="F214" s="113"/>
      <c r="BQ214" s="45"/>
      <c r="BR214" s="25"/>
    </row>
    <row r="215" spans="2:70">
      <c r="B215" s="237"/>
      <c r="C215" s="238"/>
      <c r="D215" s="238"/>
      <c r="E215" s="238"/>
      <c r="F215" s="238"/>
      <c r="G215" s="238"/>
      <c r="H215" s="238"/>
      <c r="I215" s="238"/>
      <c r="J215" s="238"/>
      <c r="K215" s="238"/>
      <c r="L215" s="239"/>
      <c r="BQ215" s="45"/>
      <c r="BR215" s="25"/>
    </row>
    <row r="216" spans="2:70">
      <c r="B216" s="240"/>
      <c r="C216" s="241"/>
      <c r="D216" s="241"/>
      <c r="E216" s="241"/>
      <c r="F216" s="241"/>
      <c r="G216" s="241"/>
      <c r="H216" s="241"/>
      <c r="I216" s="241"/>
      <c r="J216" s="241"/>
      <c r="K216" s="241"/>
      <c r="L216" s="242"/>
      <c r="BQ216" s="45"/>
      <c r="BR216" s="25"/>
    </row>
    <row r="217" spans="2:70">
      <c r="B217" s="240"/>
      <c r="C217" s="241"/>
      <c r="D217" s="241"/>
      <c r="E217" s="241"/>
      <c r="F217" s="241"/>
      <c r="G217" s="241"/>
      <c r="H217" s="241"/>
      <c r="I217" s="241"/>
      <c r="J217" s="241"/>
      <c r="K217" s="241"/>
      <c r="L217" s="242"/>
      <c r="BQ217" s="45"/>
      <c r="BR217" s="25"/>
    </row>
    <row r="218" spans="2:70">
      <c r="B218" s="240"/>
      <c r="C218" s="241"/>
      <c r="D218" s="241"/>
      <c r="E218" s="241"/>
      <c r="F218" s="241"/>
      <c r="G218" s="241"/>
      <c r="H218" s="241"/>
      <c r="I218" s="241"/>
      <c r="J218" s="241"/>
      <c r="K218" s="241"/>
      <c r="L218" s="242"/>
      <c r="BQ218" s="45"/>
      <c r="BR218" s="25"/>
    </row>
    <row r="219" spans="2:70">
      <c r="B219" s="243"/>
      <c r="C219" s="244"/>
      <c r="D219" s="244"/>
      <c r="E219" s="244"/>
      <c r="F219" s="244"/>
      <c r="G219" s="244"/>
      <c r="H219" s="244"/>
      <c r="I219" s="244"/>
      <c r="J219" s="244"/>
      <c r="K219" s="244"/>
      <c r="L219" s="245"/>
      <c r="BQ219" s="45"/>
      <c r="BR219" s="25"/>
    </row>
    <row r="220" spans="2:70">
      <c r="O220" s="25" t="str">
        <f t="shared" ref="O220:O251" si="2">IF(G$12=BK$1,BK77,BJ77)</f>
        <v>Book-keeper</v>
      </c>
      <c r="BJ220" t="s">
        <v>190</v>
      </c>
      <c r="BK220" t="s">
        <v>192</v>
      </c>
      <c r="BQ220" s="45" t="s">
        <v>2144</v>
      </c>
      <c r="BR220" s="25" t="s">
        <v>2000</v>
      </c>
    </row>
    <row r="221" spans="2:70">
      <c r="O221" s="25" t="str">
        <f t="shared" si="2"/>
        <v>Bookmaker</v>
      </c>
      <c r="BJ221" t="s">
        <v>193</v>
      </c>
      <c r="BK221" t="s">
        <v>1755</v>
      </c>
      <c r="BQ221" s="45" t="s">
        <v>2001</v>
      </c>
      <c r="BR221" s="25" t="s">
        <v>2002</v>
      </c>
    </row>
    <row r="222" spans="2:70">
      <c r="O222" s="25" t="str">
        <f t="shared" si="2"/>
        <v>Bookstore clerk</v>
      </c>
      <c r="BJ222" t="s">
        <v>195</v>
      </c>
      <c r="BK222" t="s">
        <v>197</v>
      </c>
      <c r="BQ222" s="45" t="s">
        <v>2003</v>
      </c>
      <c r="BR222" s="25" t="s">
        <v>2145</v>
      </c>
    </row>
    <row r="223" spans="2:70">
      <c r="O223" s="25" t="str">
        <f t="shared" si="2"/>
        <v>Border patrol</v>
      </c>
      <c r="BJ223" t="s">
        <v>198</v>
      </c>
      <c r="BK223" t="s">
        <v>1787</v>
      </c>
      <c r="BQ223" s="25" t="s">
        <v>2285</v>
      </c>
      <c r="BR223" s="43" t="s">
        <v>2286</v>
      </c>
    </row>
    <row r="224" spans="2:70">
      <c r="O224" s="25" t="str">
        <f t="shared" si="2"/>
        <v>Brewer</v>
      </c>
      <c r="BJ224" t="s">
        <v>200</v>
      </c>
      <c r="BK224" t="s">
        <v>202</v>
      </c>
      <c r="BQ224" s="25" t="s">
        <v>2287</v>
      </c>
      <c r="BR224" s="43" t="s">
        <v>3151</v>
      </c>
    </row>
    <row r="225" spans="15:70">
      <c r="O225" s="25" t="str">
        <f t="shared" si="2"/>
        <v>Bricklayer</v>
      </c>
      <c r="BJ225" t="s">
        <v>203</v>
      </c>
      <c r="BK225" t="s">
        <v>205</v>
      </c>
      <c r="BQ225" s="45" t="s">
        <v>2146</v>
      </c>
      <c r="BR225" s="25" t="s">
        <v>2147</v>
      </c>
    </row>
    <row r="226" spans="15:70">
      <c r="O226" s="25" t="str">
        <f t="shared" si="2"/>
        <v>Bridge painter</v>
      </c>
      <c r="BJ226" t="s">
        <v>206</v>
      </c>
      <c r="BK226" t="s">
        <v>208</v>
      </c>
      <c r="BQ226" t="s">
        <v>3897</v>
      </c>
      <c r="BR226" t="s">
        <v>3898</v>
      </c>
    </row>
    <row r="227" spans="15:70">
      <c r="O227" s="25" t="str">
        <f t="shared" si="2"/>
        <v>Broadcaster</v>
      </c>
      <c r="BJ227" t="s">
        <v>209</v>
      </c>
      <c r="BK227" t="s">
        <v>211</v>
      </c>
      <c r="BQ227" s="45" t="s">
        <v>2148</v>
      </c>
      <c r="BR227" s="25" t="s">
        <v>2008</v>
      </c>
    </row>
    <row r="228" spans="15:70">
      <c r="O228" s="25" t="str">
        <f t="shared" si="2"/>
        <v>Builder</v>
      </c>
      <c r="BJ228" t="s">
        <v>212</v>
      </c>
      <c r="BK228" t="s">
        <v>214</v>
      </c>
      <c r="BQ228" s="45" t="s">
        <v>2009</v>
      </c>
      <c r="BR228" s="25" t="s">
        <v>2010</v>
      </c>
    </row>
    <row r="229" spans="15:70">
      <c r="O229" s="25" t="str">
        <f t="shared" si="2"/>
        <v>Building labourer</v>
      </c>
      <c r="BJ229" t="s">
        <v>215</v>
      </c>
      <c r="BK229" t="s">
        <v>217</v>
      </c>
      <c r="BQ229" s="45" t="s">
        <v>2011</v>
      </c>
      <c r="BR229" s="25" t="s">
        <v>2012</v>
      </c>
    </row>
    <row r="230" spans="15:70">
      <c r="O230" s="25" t="str">
        <f t="shared" si="2"/>
        <v>Bus driver</v>
      </c>
      <c r="BJ230" t="s">
        <v>1191</v>
      </c>
      <c r="BK230" t="s">
        <v>219</v>
      </c>
      <c r="BQ230" s="45" t="s">
        <v>2013</v>
      </c>
      <c r="BR230" s="25" t="s">
        <v>2014</v>
      </c>
    </row>
    <row r="231" spans="15:70">
      <c r="O231" s="25" t="str">
        <f t="shared" si="2"/>
        <v>Business consultant</v>
      </c>
      <c r="BJ231" t="s">
        <v>220</v>
      </c>
      <c r="BK231" t="s">
        <v>222</v>
      </c>
      <c r="BQ231" s="45" t="s">
        <v>2015</v>
      </c>
      <c r="BR231" s="25" t="s">
        <v>2016</v>
      </c>
    </row>
    <row r="232" spans="15:70">
      <c r="O232" s="25" t="str">
        <f t="shared" si="2"/>
        <v>Business owner</v>
      </c>
      <c r="BJ232" t="s">
        <v>1193</v>
      </c>
      <c r="BK232" t="s">
        <v>224</v>
      </c>
      <c r="BQ232" s="45" t="s">
        <v>2017</v>
      </c>
      <c r="BR232" s="25" t="s">
        <v>2163</v>
      </c>
    </row>
    <row r="233" spans="15:70">
      <c r="O233" s="25" t="str">
        <f t="shared" si="2"/>
        <v>Business/Financial News network reporter/producer/anchor</v>
      </c>
      <c r="BJ233" t="s">
        <v>225</v>
      </c>
      <c r="BK233" t="s">
        <v>227</v>
      </c>
      <c r="BQ233" s="45" t="s">
        <v>2164</v>
      </c>
      <c r="BR233" s="25" t="s">
        <v>2165</v>
      </c>
    </row>
    <row r="234" spans="15:70">
      <c r="O234" s="25" t="str">
        <f t="shared" si="2"/>
        <v>Butcher</v>
      </c>
      <c r="BJ234" t="s">
        <v>228</v>
      </c>
      <c r="BK234" t="s">
        <v>230</v>
      </c>
      <c r="BQ234" t="s">
        <v>3862</v>
      </c>
      <c r="BR234" t="s">
        <v>3863</v>
      </c>
    </row>
    <row r="235" spans="15:70">
      <c r="O235" s="25" t="str">
        <f t="shared" si="2"/>
        <v>Butler</v>
      </c>
      <c r="BJ235" t="s">
        <v>231</v>
      </c>
      <c r="BK235" t="s">
        <v>233</v>
      </c>
      <c r="BQ235" t="s">
        <v>3573</v>
      </c>
      <c r="BR235" t="s">
        <v>3401</v>
      </c>
    </row>
    <row r="236" spans="15:70">
      <c r="O236" s="25" t="str">
        <f t="shared" si="2"/>
        <v>Cabin crew</v>
      </c>
      <c r="BJ236" t="s">
        <v>234</v>
      </c>
      <c r="BK236" t="s">
        <v>236</v>
      </c>
      <c r="BQ236" s="25" t="s">
        <v>2288</v>
      </c>
      <c r="BR236" s="43" t="s">
        <v>2155</v>
      </c>
    </row>
    <row r="237" spans="15:70">
      <c r="O237" s="25" t="str">
        <f t="shared" si="2"/>
        <v>Cabinet maker</v>
      </c>
      <c r="BJ237" t="s">
        <v>237</v>
      </c>
      <c r="BK237" t="s">
        <v>236</v>
      </c>
      <c r="BQ237" s="25" t="s">
        <v>2156</v>
      </c>
      <c r="BR237" s="43" t="s">
        <v>2157</v>
      </c>
    </row>
    <row r="238" spans="15:70">
      <c r="O238" s="25" t="str">
        <f t="shared" si="2"/>
        <v>Cake decorator</v>
      </c>
      <c r="BJ238" t="s">
        <v>239</v>
      </c>
      <c r="BK238" t="s">
        <v>241</v>
      </c>
      <c r="BQ238" s="45" t="s">
        <v>2988</v>
      </c>
      <c r="BR238" s="25" t="s">
        <v>2643</v>
      </c>
    </row>
    <row r="239" spans="15:70">
      <c r="O239" s="25" t="str">
        <f t="shared" si="2"/>
        <v>calligrapher</v>
      </c>
      <c r="BJ239" t="s">
        <v>242</v>
      </c>
      <c r="BK239" t="s">
        <v>244</v>
      </c>
      <c r="BQ239" s="45" t="s">
        <v>2317</v>
      </c>
      <c r="BR239" s="25" t="s">
        <v>2318</v>
      </c>
    </row>
    <row r="240" spans="15:70">
      <c r="O240" s="25" t="str">
        <f t="shared" si="2"/>
        <v>camera artist</v>
      </c>
      <c r="BJ240" t="s">
        <v>245</v>
      </c>
      <c r="BK240" t="s">
        <v>1204</v>
      </c>
      <c r="BQ240" t="s">
        <v>3590</v>
      </c>
      <c r="BR240" t="s">
        <v>3748</v>
      </c>
    </row>
    <row r="241" spans="15:70">
      <c r="O241" s="25" t="str">
        <f t="shared" si="2"/>
        <v>Camera operator</v>
      </c>
      <c r="BJ241" t="s">
        <v>246</v>
      </c>
      <c r="BK241" t="s">
        <v>1207</v>
      </c>
      <c r="BQ241" s="45" t="s">
        <v>2319</v>
      </c>
      <c r="BR241" s="25" t="s">
        <v>2534</v>
      </c>
    </row>
    <row r="242" spans="15:70">
      <c r="O242" s="25" t="str">
        <f t="shared" si="2"/>
        <v>Cannery worker</v>
      </c>
      <c r="BJ242" t="s">
        <v>1210</v>
      </c>
      <c r="BK242" t="s">
        <v>249</v>
      </c>
      <c r="BQ242" t="s">
        <v>3416</v>
      </c>
      <c r="BR242" t="s">
        <v>3591</v>
      </c>
    </row>
    <row r="243" spans="15:70">
      <c r="O243" s="25" t="str">
        <f t="shared" si="2"/>
        <v>Car dealer</v>
      </c>
      <c r="BJ243" t="s">
        <v>250</v>
      </c>
      <c r="BK243" t="s">
        <v>1211</v>
      </c>
      <c r="BQ243" s="45" t="s">
        <v>2535</v>
      </c>
      <c r="BR243" s="25" t="s">
        <v>2541</v>
      </c>
    </row>
    <row r="244" spans="15:70">
      <c r="O244" s="25" t="str">
        <f t="shared" si="2"/>
        <v>Car wash attendant</v>
      </c>
      <c r="BJ244" t="s">
        <v>252</v>
      </c>
      <c r="BK244" t="s">
        <v>1214</v>
      </c>
      <c r="BQ244" s="45" t="s">
        <v>2542</v>
      </c>
      <c r="BR244" s="25" t="s">
        <v>2543</v>
      </c>
    </row>
    <row r="245" spans="15:70">
      <c r="O245" s="25" t="str">
        <f t="shared" si="2"/>
        <v>Care assistant</v>
      </c>
      <c r="BJ245" t="s">
        <v>254</v>
      </c>
      <c r="BK245" t="s">
        <v>256</v>
      </c>
      <c r="BQ245" s="45" t="s">
        <v>2546</v>
      </c>
      <c r="BR245" s="25" t="s">
        <v>2355</v>
      </c>
    </row>
    <row r="246" spans="15:70">
      <c r="O246" s="25" t="str">
        <f t="shared" si="2"/>
        <v>Career criminal</v>
      </c>
      <c r="BJ246" t="s">
        <v>257</v>
      </c>
      <c r="BK246" t="s">
        <v>259</v>
      </c>
      <c r="BQ246" t="s">
        <v>3310</v>
      </c>
      <c r="BR246" t="s">
        <v>3311</v>
      </c>
    </row>
    <row r="247" spans="15:70">
      <c r="O247" s="25" t="str">
        <f t="shared" si="2"/>
        <v>Careers advisor</v>
      </c>
      <c r="BJ247" t="s">
        <v>260</v>
      </c>
      <c r="BK247" t="s">
        <v>1232</v>
      </c>
      <c r="BQ247" s="45" t="s">
        <v>2356</v>
      </c>
      <c r="BR247" s="25" t="s">
        <v>2357</v>
      </c>
    </row>
    <row r="248" spans="15:70">
      <c r="O248" s="25" t="str">
        <f t="shared" si="2"/>
        <v>Caretaker</v>
      </c>
      <c r="BJ248" t="s">
        <v>262</v>
      </c>
      <c r="BK248" t="s">
        <v>264</v>
      </c>
      <c r="BQ248" s="45" t="s">
        <v>2358</v>
      </c>
      <c r="BR248" s="25" t="s">
        <v>1909</v>
      </c>
    </row>
    <row r="249" spans="15:70">
      <c r="O249" s="25" t="str">
        <f t="shared" si="2"/>
        <v>Carpenter</v>
      </c>
      <c r="BJ249" t="s">
        <v>265</v>
      </c>
      <c r="BK249" t="s">
        <v>1246</v>
      </c>
      <c r="BQ249" s="45" t="s">
        <v>1911</v>
      </c>
      <c r="BR249" s="25" t="s">
        <v>1910</v>
      </c>
    </row>
    <row r="250" spans="15:70">
      <c r="O250" s="25" t="str">
        <f t="shared" si="2"/>
        <v>Carpenter</v>
      </c>
      <c r="BJ250" t="s">
        <v>267</v>
      </c>
      <c r="BK250" t="s">
        <v>269</v>
      </c>
      <c r="BQ250" s="45" t="s">
        <v>1912</v>
      </c>
      <c r="BR250" s="25" t="s">
        <v>2220</v>
      </c>
    </row>
    <row r="251" spans="15:70">
      <c r="O251" s="25" t="str">
        <f t="shared" si="2"/>
        <v>Carpet cleaner</v>
      </c>
      <c r="BJ251" t="s">
        <v>270</v>
      </c>
      <c r="BK251" t="s">
        <v>272</v>
      </c>
      <c r="BQ251" s="45" t="s">
        <v>2223</v>
      </c>
      <c r="BR251" s="25" t="s">
        <v>1913</v>
      </c>
    </row>
    <row r="252" spans="15:70">
      <c r="O252" s="25" t="str">
        <f t="shared" ref="O252:O272" si="3">IF(G$12=BK$1,BK109,BJ109)</f>
        <v>Carpet fitter</v>
      </c>
      <c r="BJ252" t="s">
        <v>273</v>
      </c>
      <c r="BK252" t="s">
        <v>1268</v>
      </c>
      <c r="BQ252" s="45" t="s">
        <v>1914</v>
      </c>
      <c r="BR252" s="25" t="s">
        <v>1915</v>
      </c>
    </row>
    <row r="253" spans="15:70">
      <c r="O253" s="25" t="str">
        <f t="shared" si="3"/>
        <v>Cartoonist</v>
      </c>
      <c r="BJ253" t="s">
        <v>275</v>
      </c>
      <c r="BK253" t="s">
        <v>1271</v>
      </c>
      <c r="BQ253" t="s">
        <v>3592</v>
      </c>
      <c r="BR253" t="s">
        <v>3593</v>
      </c>
    </row>
    <row r="254" spans="15:70">
      <c r="O254" s="25" t="str">
        <f t="shared" si="3"/>
        <v>carver</v>
      </c>
      <c r="BJ254" t="s">
        <v>277</v>
      </c>
      <c r="BK254" t="s">
        <v>1274</v>
      </c>
      <c r="BQ254" s="45" t="s">
        <v>1916</v>
      </c>
      <c r="BR254" s="25" t="s">
        <v>1917</v>
      </c>
    </row>
    <row r="255" spans="15:70">
      <c r="O255" s="25" t="str">
        <f t="shared" si="3"/>
        <v>Cashier</v>
      </c>
      <c r="BJ255" t="s">
        <v>279</v>
      </c>
      <c r="BK255" t="s">
        <v>281</v>
      </c>
      <c r="BQ255" s="45" t="s">
        <v>1918</v>
      </c>
      <c r="BR255" s="25" t="s">
        <v>1919</v>
      </c>
    </row>
    <row r="256" spans="15:70">
      <c r="O256" s="25" t="str">
        <f t="shared" si="3"/>
        <v>Casual worker</v>
      </c>
      <c r="BJ256" t="s">
        <v>282</v>
      </c>
      <c r="BK256" t="s">
        <v>283</v>
      </c>
      <c r="BQ256" s="45" t="s">
        <v>1920</v>
      </c>
      <c r="BR256" s="25" t="s">
        <v>1921</v>
      </c>
    </row>
    <row r="257" spans="15:70">
      <c r="O257" s="25" t="str">
        <f t="shared" si="3"/>
        <v>Caterer’s assistant</v>
      </c>
      <c r="BJ257" t="s">
        <v>284</v>
      </c>
      <c r="BK257" t="s">
        <v>286</v>
      </c>
      <c r="BQ257" s="25" t="s">
        <v>2160</v>
      </c>
      <c r="BR257" s="43" t="s">
        <v>2161</v>
      </c>
    </row>
    <row r="258" spans="15:70">
      <c r="O258" s="25" t="str">
        <f t="shared" si="3"/>
        <v>Catering staff</v>
      </c>
      <c r="BJ258" t="s">
        <v>287</v>
      </c>
      <c r="BK258" t="s">
        <v>289</v>
      </c>
      <c r="BQ258" s="45" t="s">
        <v>1922</v>
      </c>
      <c r="BR258" s="25" t="s">
        <v>1923</v>
      </c>
    </row>
    <row r="259" spans="15:70">
      <c r="O259" s="25" t="str">
        <f t="shared" si="3"/>
        <v>Celebrity</v>
      </c>
      <c r="BJ259" t="s">
        <v>290</v>
      </c>
      <c r="BK259" t="s">
        <v>292</v>
      </c>
      <c r="BQ259" s="45" t="s">
        <v>1924</v>
      </c>
      <c r="BR259" s="25" t="s">
        <v>1925</v>
      </c>
    </row>
    <row r="260" spans="15:70">
      <c r="O260" s="25" t="str">
        <f t="shared" si="3"/>
        <v>Cello maker </v>
      </c>
      <c r="BJ260" t="s">
        <v>293</v>
      </c>
      <c r="BK260" t="s">
        <v>295</v>
      </c>
      <c r="BQ260" s="45" t="s">
        <v>1926</v>
      </c>
      <c r="BR260" s="25" t="s">
        <v>1929</v>
      </c>
    </row>
    <row r="261" spans="15:70">
      <c r="O261" s="25" t="str">
        <f t="shared" si="3"/>
        <v>CEO of a high tech company</v>
      </c>
      <c r="BJ261" t="s">
        <v>1218</v>
      </c>
      <c r="BK261" t="s">
        <v>297</v>
      </c>
      <c r="BQ261" s="45" t="s">
        <v>1930</v>
      </c>
      <c r="BR261" s="25" t="s">
        <v>1931</v>
      </c>
    </row>
    <row r="262" spans="15:70">
      <c r="O262" s="25" t="str">
        <f t="shared" si="3"/>
        <v>Chain restaurant pre-employment/set-up team (they travel from town to town to help 'set-up', stock and hire the employees that will ultimately work there. After a month of two, they go onto the next franchisee location and get THAT restaurant set-up, etc.)</v>
      </c>
      <c r="BJ262" t="s">
        <v>1221</v>
      </c>
      <c r="BK262" t="s">
        <v>299</v>
      </c>
      <c r="BQ262" s="45" t="s">
        <v>1932</v>
      </c>
      <c r="BR262" s="25" t="s">
        <v>2095</v>
      </c>
    </row>
    <row r="263" spans="15:70">
      <c r="O263" s="25" t="str">
        <f t="shared" si="3"/>
        <v>Charter/private airline flight attendant.</v>
      </c>
      <c r="BJ263" t="s">
        <v>300</v>
      </c>
      <c r="BK263" t="s">
        <v>302</v>
      </c>
      <c r="BQ263" s="45" t="s">
        <v>2096</v>
      </c>
      <c r="BR263" s="25" t="s">
        <v>2097</v>
      </c>
    </row>
    <row r="264" spans="15:70">
      <c r="O264" s="25" t="str">
        <f t="shared" si="3"/>
        <v>Chauffeur</v>
      </c>
      <c r="BJ264" s="78" t="s">
        <v>303</v>
      </c>
      <c r="BK264" t="s">
        <v>304</v>
      </c>
      <c r="BQ264" s="45" t="s">
        <v>2098</v>
      </c>
      <c r="BR264" s="25" t="s">
        <v>2242</v>
      </c>
    </row>
    <row r="265" spans="15:70">
      <c r="O265" s="25" t="str">
        <f t="shared" si="3"/>
        <v>Chef</v>
      </c>
      <c r="BJ265" t="s">
        <v>305</v>
      </c>
      <c r="BK265" t="s">
        <v>307</v>
      </c>
      <c r="BQ265" s="45" t="s">
        <v>2243</v>
      </c>
      <c r="BR265" s="25" t="s">
        <v>2244</v>
      </c>
    </row>
    <row r="266" spans="15:70">
      <c r="O266" s="25" t="str">
        <f t="shared" si="3"/>
        <v>Chemical engineer (does research on paper recycling, bioenergy, and fungi that digest wood)</v>
      </c>
      <c r="BJ266" t="s">
        <v>308</v>
      </c>
      <c r="BK266" t="s">
        <v>310</v>
      </c>
      <c r="BQ266" s="45" t="s">
        <v>2245</v>
      </c>
      <c r="BR266" s="25" t="s">
        <v>2450</v>
      </c>
    </row>
    <row r="267" spans="15:70">
      <c r="O267" s="25" t="str">
        <f t="shared" si="3"/>
        <v>Chemical scientist</v>
      </c>
      <c r="BJ267" t="s">
        <v>311</v>
      </c>
      <c r="BK267" t="s">
        <v>313</v>
      </c>
      <c r="BQ267" s="45" t="s">
        <v>2451</v>
      </c>
      <c r="BR267" s="25" t="s">
        <v>2452</v>
      </c>
    </row>
    <row r="268" spans="15:70">
      <c r="O268" s="25" t="str">
        <f t="shared" si="3"/>
        <v>Chemist</v>
      </c>
      <c r="BJ268" t="s">
        <v>1227</v>
      </c>
      <c r="BK268" t="s">
        <v>707</v>
      </c>
      <c r="BQ268" s="45" t="s">
        <v>2453</v>
      </c>
      <c r="BR268" s="25" t="s">
        <v>2456</v>
      </c>
    </row>
    <row r="269" spans="15:70">
      <c r="O269" s="25" t="str">
        <f t="shared" si="3"/>
        <v>Childcare worker</v>
      </c>
      <c r="BJ269" t="s">
        <v>315</v>
      </c>
      <c r="BK269" t="s">
        <v>317</v>
      </c>
      <c r="BQ269" s="45" t="s">
        <v>2457</v>
      </c>
      <c r="BR269" s="25" t="s">
        <v>2458</v>
      </c>
    </row>
    <row r="270" spans="15:70">
      <c r="O270" s="25" t="str">
        <f t="shared" si="3"/>
        <v>Childminder</v>
      </c>
      <c r="BJ270" t="s">
        <v>1233</v>
      </c>
      <c r="BK270" t="s">
        <v>319</v>
      </c>
      <c r="BQ270" s="45" t="s">
        <v>2459</v>
      </c>
      <c r="BR270" s="25" t="s">
        <v>2460</v>
      </c>
    </row>
    <row r="271" spans="15:70">
      <c r="O271" s="25" t="str">
        <f t="shared" si="3"/>
        <v>Childrens entertainer</v>
      </c>
      <c r="BJ271" t="s">
        <v>320</v>
      </c>
      <c r="BK271" t="s">
        <v>322</v>
      </c>
      <c r="BQ271" s="45" t="s">
        <v>2461</v>
      </c>
      <c r="BR271" s="25" t="s">
        <v>2615</v>
      </c>
    </row>
    <row r="272" spans="15:70">
      <c r="O272" s="25" t="str">
        <f t="shared" si="3"/>
        <v>Chimney sweep</v>
      </c>
      <c r="BJ272" t="s">
        <v>323</v>
      </c>
      <c r="BK272" t="s">
        <v>325</v>
      </c>
      <c r="BQ272" s="45" t="s">
        <v>2616</v>
      </c>
      <c r="BR272" s="25" t="s">
        <v>2622</v>
      </c>
    </row>
    <row r="273" spans="15:70">
      <c r="O273" s="25" t="str">
        <f>IF(G$12=BK$1,BK132,BJ132)</f>
        <v>Chinook Helicopter Mechanic US Army</v>
      </c>
      <c r="BJ273" t="s">
        <v>326</v>
      </c>
      <c r="BK273" t="s">
        <v>221</v>
      </c>
      <c r="BQ273" s="45" t="s">
        <v>2625</v>
      </c>
      <c r="BR273" s="25" t="s">
        <v>2477</v>
      </c>
    </row>
    <row r="274" spans="15:70">
      <c r="O274" s="25" t="str">
        <f>IF(G$12=BK$1,BK133,BJ133)</f>
        <v>Chiropodist</v>
      </c>
      <c r="BJ274" t="s">
        <v>328</v>
      </c>
      <c r="BK274" t="s">
        <v>330</v>
      </c>
      <c r="BQ274" s="45" t="s">
        <v>2478</v>
      </c>
      <c r="BR274" s="25" t="s">
        <v>2479</v>
      </c>
    </row>
    <row r="275" spans="15:70">
      <c r="O275" s="25" t="e">
        <f>IF(G$12=BK$1,#REF!,#REF!)</f>
        <v>#REF!</v>
      </c>
      <c r="BJ275" t="s">
        <v>331</v>
      </c>
      <c r="BK275" t="s">
        <v>229</v>
      </c>
      <c r="BQ275" s="45" t="s">
        <v>2480</v>
      </c>
      <c r="BR275" s="25" t="s">
        <v>2481</v>
      </c>
    </row>
    <row r="276" spans="15:70">
      <c r="O276" s="25" t="e">
        <f>IF(G$12=BK$1,#REF!,#REF!)</f>
        <v>#REF!</v>
      </c>
      <c r="BJ276" t="s">
        <v>333</v>
      </c>
      <c r="BK276" t="s">
        <v>238</v>
      </c>
      <c r="BQ276" s="45" t="s">
        <v>2472</v>
      </c>
      <c r="BR276" s="25" t="s">
        <v>2271</v>
      </c>
    </row>
    <row r="277" spans="15:70">
      <c r="O277" s="25" t="e">
        <f>IF(G$12=BK$1,#REF!,#REF!)</f>
        <v>#REF!</v>
      </c>
      <c r="BJ277" t="s">
        <v>335</v>
      </c>
      <c r="BK277" t="s">
        <v>337</v>
      </c>
      <c r="BQ277" s="45" t="s">
        <v>1644</v>
      </c>
      <c r="BR277" s="25" t="s">
        <v>1643</v>
      </c>
    </row>
    <row r="278" spans="15:70">
      <c r="O278" s="25" t="e">
        <f>IF(G$12=BK$1,#REF!,#REF!)</f>
        <v>#REF!</v>
      </c>
      <c r="BJ278" t="s">
        <v>1241</v>
      </c>
      <c r="BK278" t="s">
        <v>339</v>
      </c>
      <c r="BQ278" s="45" t="s">
        <v>2180</v>
      </c>
      <c r="BR278" s="25" t="s">
        <v>2320</v>
      </c>
    </row>
    <row r="279" spans="15:70">
      <c r="O279" s="25" t="str">
        <f>IF(G$12=BK$1,BK140,BJ140)</f>
        <v>Civil servant</v>
      </c>
      <c r="BJ279" t="s">
        <v>340</v>
      </c>
      <c r="BK279" t="s">
        <v>342</v>
      </c>
      <c r="BQ279" s="45" t="s">
        <v>2321</v>
      </c>
      <c r="BR279" s="25" t="s">
        <v>2322</v>
      </c>
    </row>
    <row r="280" spans="15:70">
      <c r="O280" s="25" t="str">
        <f>IF(G$12=BK$1,BK141,BJ141)</f>
        <v>Civil/structural engineer.</v>
      </c>
      <c r="BJ280" t="s">
        <v>343</v>
      </c>
      <c r="BK280" t="s">
        <v>345</v>
      </c>
      <c r="BQ280" s="45" t="s">
        <v>2323</v>
      </c>
      <c r="BR280" s="25" t="s">
        <v>2324</v>
      </c>
    </row>
    <row r="281" spans="15:70">
      <c r="O281" s="25" t="str">
        <f>IF(G$12=BK$1,BK144,BJ144)</f>
        <v>Clairvoyant</v>
      </c>
      <c r="BJ281" t="s">
        <v>346</v>
      </c>
      <c r="BK281" t="s">
        <v>348</v>
      </c>
      <c r="BQ281" s="45" t="s">
        <v>2325</v>
      </c>
      <c r="BR281" s="25" t="s">
        <v>2326</v>
      </c>
    </row>
    <row r="282" spans="15:70">
      <c r="O282" s="25" t="str">
        <f>IF(G$12=BK$1,BK145,BJ145)</f>
        <v>Cleaner</v>
      </c>
      <c r="BJ282" t="s">
        <v>349</v>
      </c>
      <c r="BK282" t="s">
        <v>351</v>
      </c>
      <c r="BQ282" s="45" t="s">
        <v>2329</v>
      </c>
      <c r="BR282" s="25" t="s">
        <v>2547</v>
      </c>
    </row>
    <row r="283" spans="15:70">
      <c r="O283" s="25" t="str">
        <f>IF(G$12=BK$1,BK152,BJ152)</f>
        <v>Clergyman</v>
      </c>
      <c r="BJ283" t="s">
        <v>352</v>
      </c>
      <c r="BK283" t="s">
        <v>354</v>
      </c>
      <c r="BQ283" s="45" t="s">
        <v>2548</v>
      </c>
      <c r="BR283" s="25" t="s">
        <v>2549</v>
      </c>
    </row>
    <row r="284" spans="15:70">
      <c r="O284" s="25" t="str">
        <f>IF(G$12=BK$1,BK153,BJ153)</f>
        <v>Cleric</v>
      </c>
      <c r="BJ284" t="s">
        <v>355</v>
      </c>
      <c r="BK284" t="s">
        <v>278</v>
      </c>
      <c r="BQ284" s="45" t="s">
        <v>2550</v>
      </c>
      <c r="BR284" s="25" t="s">
        <v>2346</v>
      </c>
    </row>
    <row r="285" spans="15:70">
      <c r="O285" s="25" t="str">
        <f>IF(G$12=BK$1,BK156,BJ156)</f>
        <v>Clerical assistant</v>
      </c>
      <c r="BJ285" t="s">
        <v>1244</v>
      </c>
      <c r="BK285" t="s">
        <v>358</v>
      </c>
      <c r="BQ285" s="45" t="s">
        <v>2347</v>
      </c>
      <c r="BR285" s="25" t="s">
        <v>2348</v>
      </c>
    </row>
    <row r="286" spans="15:70">
      <c r="O286" s="25" t="str">
        <f>IF(G$12=BK$1,BK157,BJ157)</f>
        <v>Clerk at candy store</v>
      </c>
      <c r="BJ286" t="s">
        <v>359</v>
      </c>
      <c r="BK286" t="s">
        <v>301</v>
      </c>
      <c r="BQ286" s="45" t="s">
        <v>2207</v>
      </c>
      <c r="BR286" s="25" t="s">
        <v>2208</v>
      </c>
    </row>
    <row r="287" spans="15:70">
      <c r="O287" s="25" t="str">
        <f>IF(G$12=BK$1,BK158,BJ158)</f>
        <v>Clockmaker</v>
      </c>
      <c r="BJ287" t="s">
        <v>361</v>
      </c>
      <c r="BK287" t="s">
        <v>363</v>
      </c>
      <c r="BQ287" s="45" t="s">
        <v>2204</v>
      </c>
      <c r="BR287" s="25" t="s">
        <v>2203</v>
      </c>
    </row>
    <row r="288" spans="15:70">
      <c r="O288" s="25" t="str">
        <f>IF(G$12=BK$1,BK159,BJ159)</f>
        <v>Closet organizer</v>
      </c>
      <c r="BJ288" t="s">
        <v>1252</v>
      </c>
      <c r="BK288" t="s">
        <v>365</v>
      </c>
      <c r="BQ288" s="45" t="s">
        <v>2623</v>
      </c>
      <c r="BR288" s="25" t="s">
        <v>2624</v>
      </c>
    </row>
    <row r="289" spans="15:70">
      <c r="O289" s="25" t="str">
        <f>IF(G$12=BK$1,BK162,BJ162)</f>
        <v>Coastguard</v>
      </c>
      <c r="BJ289" t="s">
        <v>366</v>
      </c>
      <c r="BK289" t="s">
        <v>368</v>
      </c>
      <c r="BQ289" s="25" t="s">
        <v>2162</v>
      </c>
      <c r="BR289" s="43" t="s">
        <v>2304</v>
      </c>
    </row>
    <row r="290" spans="15:70">
      <c r="O290" s="25" t="str">
        <f>IF(G$12=BK$1,BK163,BJ163)</f>
        <v>Coat check girl</v>
      </c>
      <c r="BJ290" t="s">
        <v>369</v>
      </c>
      <c r="BK290" t="s">
        <v>1342</v>
      </c>
      <c r="BQ290" s="25" t="s">
        <v>3629</v>
      </c>
      <c r="BR290" s="25" t="s">
        <v>3630</v>
      </c>
    </row>
    <row r="291" spans="15:70">
      <c r="O291" s="25" t="str">
        <f>IF(G$12=BK$1,BK164,BJ164)</f>
        <v>College admissions counselor </v>
      </c>
      <c r="BJ291" t="s">
        <v>1343</v>
      </c>
      <c r="BK291" t="s">
        <v>1345</v>
      </c>
      <c r="BQ291" s="25" t="s">
        <v>2305</v>
      </c>
      <c r="BR291" s="43" t="s">
        <v>2306</v>
      </c>
    </row>
    <row r="292" spans="15:70">
      <c r="O292" s="25" t="str">
        <f>IF(G$12=BK$1,BK165,BJ165)</f>
        <v>College baseball director of operations</v>
      </c>
      <c r="BJ292" t="s">
        <v>1346</v>
      </c>
      <c r="BK292" t="s">
        <v>1348</v>
      </c>
      <c r="BQ292" s="89" t="s">
        <v>3318</v>
      </c>
      <c r="BR292" t="s">
        <v>3319</v>
      </c>
    </row>
    <row r="293" spans="15:70">
      <c r="O293" s="25" t="str">
        <f t="shared" ref="O293:O298" si="4">IF(G$12=BK$1,BK168,BJ168)</f>
        <v>College professor</v>
      </c>
      <c r="BJ293" t="s">
        <v>1349</v>
      </c>
      <c r="BK293" t="s">
        <v>1351</v>
      </c>
      <c r="BQ293" s="25" t="s">
        <v>2307</v>
      </c>
      <c r="BR293" s="43" t="s">
        <v>2308</v>
      </c>
    </row>
    <row r="294" spans="15:70">
      <c r="O294" s="25" t="str">
        <f t="shared" si="4"/>
        <v>Colonist</v>
      </c>
      <c r="BJ294" t="s">
        <v>1352</v>
      </c>
      <c r="BK294" t="s">
        <v>309</v>
      </c>
      <c r="BQ294" s="45" t="s">
        <v>2211</v>
      </c>
      <c r="BR294" s="25" t="s">
        <v>1319</v>
      </c>
    </row>
    <row r="295" spans="15:70">
      <c r="O295" s="25" t="str">
        <f t="shared" si="4"/>
        <v>comedian</v>
      </c>
      <c r="BJ295" t="s">
        <v>1354</v>
      </c>
      <c r="BK295" t="s">
        <v>1356</v>
      </c>
      <c r="BQ295" s="25" t="s">
        <v>2309</v>
      </c>
      <c r="BR295" s="43" t="s">
        <v>2310</v>
      </c>
    </row>
    <row r="296" spans="15:70">
      <c r="O296" s="25" t="str">
        <f t="shared" si="4"/>
        <v>Comedian </v>
      </c>
      <c r="BJ296" t="s">
        <v>1357</v>
      </c>
      <c r="BK296" t="s">
        <v>1359</v>
      </c>
      <c r="BQ296" s="45" t="s">
        <v>1322</v>
      </c>
      <c r="BR296" s="25" t="s">
        <v>1323</v>
      </c>
    </row>
    <row r="297" spans="15:70">
      <c r="O297" s="25" t="str">
        <f t="shared" si="4"/>
        <v>Community worker</v>
      </c>
      <c r="BJ297" t="s">
        <v>1360</v>
      </c>
      <c r="BK297" t="s">
        <v>321</v>
      </c>
      <c r="BQ297" t="s">
        <v>3405</v>
      </c>
      <c r="BR297" t="s">
        <v>3406</v>
      </c>
    </row>
    <row r="298" spans="15:70">
      <c r="O298" s="25" t="str">
        <f t="shared" si="4"/>
        <v>Company director</v>
      </c>
      <c r="BJ298" t="s">
        <v>1361</v>
      </c>
      <c r="BK298" t="s">
        <v>321</v>
      </c>
      <c r="BQ298" t="s">
        <v>3336</v>
      </c>
      <c r="BR298" t="s">
        <v>3341</v>
      </c>
    </row>
    <row r="299" spans="15:70">
      <c r="O299" s="25" t="str">
        <f>IF(G$12=BK$1,BK177,BJ177)</f>
        <v>Composer</v>
      </c>
      <c r="BJ299" t="s">
        <v>1363</v>
      </c>
      <c r="BK299" t="s">
        <v>1365</v>
      </c>
      <c r="BQ299" s="45" t="s">
        <v>1326</v>
      </c>
      <c r="BR299" s="25" t="s">
        <v>2099</v>
      </c>
    </row>
    <row r="300" spans="15:70">
      <c r="O300" s="25" t="str">
        <f>IF(G$12=BK$1,BK178,BJ178)</f>
        <v>Computer analyst</v>
      </c>
      <c r="BJ300" t="s">
        <v>1366</v>
      </c>
      <c r="BK300" t="s">
        <v>1368</v>
      </c>
      <c r="BQ300" s="45" t="s">
        <v>1324</v>
      </c>
      <c r="BR300" s="25" t="s">
        <v>1325</v>
      </c>
    </row>
    <row r="301" spans="15:70">
      <c r="O301" s="25" t="str">
        <f>IF(G$12=BK$1,BK179,BJ179)</f>
        <v>Computer engineer</v>
      </c>
      <c r="BJ301" t="s">
        <v>1369</v>
      </c>
      <c r="BK301" t="s">
        <v>1371</v>
      </c>
      <c r="BQ301" s="25" t="s">
        <v>2311</v>
      </c>
      <c r="BR301" s="43" t="s">
        <v>2525</v>
      </c>
    </row>
    <row r="302" spans="15:70">
      <c r="O302" s="25" t="str">
        <f>IF(G$12=BK$1,BK180,BJ180)</f>
        <v>Computer guy for a wine company</v>
      </c>
      <c r="BJ302" t="s">
        <v>1263</v>
      </c>
      <c r="BK302" t="s">
        <v>1373</v>
      </c>
      <c r="BQ302" s="45" t="s">
        <v>2100</v>
      </c>
      <c r="BR302" s="25" t="s">
        <v>2101</v>
      </c>
    </row>
    <row r="303" spans="15:70">
      <c r="O303" s="25" t="str">
        <f>IF(G$12=BK$1,BK184,BJ184)</f>
        <v>Computer programmer</v>
      </c>
      <c r="BJ303" t="s">
        <v>1374</v>
      </c>
      <c r="BK303" t="s">
        <v>336</v>
      </c>
      <c r="BQ303" s="45" t="s">
        <v>2102</v>
      </c>
      <c r="BR303" s="25" t="s">
        <v>2246</v>
      </c>
    </row>
    <row r="304" spans="15:70">
      <c r="O304" s="25" t="str">
        <f>IF(G$12=BK$1,BK185,BJ185)</f>
        <v>Computer repair person</v>
      </c>
      <c r="BJ304" s="78" t="s">
        <v>1376</v>
      </c>
      <c r="BK304" t="s">
        <v>341</v>
      </c>
      <c r="BQ304" s="45" t="s">
        <v>2247</v>
      </c>
      <c r="BR304" s="25" t="s">
        <v>2248</v>
      </c>
    </row>
    <row r="305" spans="15:70">
      <c r="O305" s="25" t="str">
        <f>IF(G$12=BK$1,BK186,BJ186)</f>
        <v>conductor</v>
      </c>
      <c r="BJ305" t="s">
        <v>1378</v>
      </c>
      <c r="BK305" t="s">
        <v>1380</v>
      </c>
      <c r="BQ305" s="25" t="s">
        <v>2526</v>
      </c>
      <c r="BR305" s="43" t="s">
        <v>2527</v>
      </c>
    </row>
    <row r="306" spans="15:70">
      <c r="O306" s="25" t="str">
        <f>IF(G$12=BK$1,BK187,BJ187)</f>
        <v>Conservationist</v>
      </c>
      <c r="BJ306" t="s">
        <v>1381</v>
      </c>
      <c r="BK306" t="s">
        <v>1383</v>
      </c>
      <c r="BQ306" s="45" t="s">
        <v>2251</v>
      </c>
      <c r="BR306" s="25" t="s">
        <v>2107</v>
      </c>
    </row>
    <row r="307" spans="15:70">
      <c r="O307" s="25" t="str">
        <f>IF(G$12=BK$1,BK191,BJ191)</f>
        <v>Construction worker</v>
      </c>
      <c r="BJ307" t="s">
        <v>1384</v>
      </c>
      <c r="BK307" t="s">
        <v>356</v>
      </c>
      <c r="BQ307" s="45" t="s">
        <v>2108</v>
      </c>
      <c r="BR307" s="25" t="s">
        <v>2256</v>
      </c>
    </row>
    <row r="308" spans="15:70">
      <c r="O308" s="25" t="str">
        <f>IF(G$12=BK$1,BK192,BJ192)</f>
        <v>Consumer columnist. </v>
      </c>
      <c r="BJ308" s="78" t="s">
        <v>1386</v>
      </c>
      <c r="BK308" t="s">
        <v>1388</v>
      </c>
      <c r="BQ308" s="25" t="s">
        <v>2496</v>
      </c>
      <c r="BR308" s="16" t="s">
        <v>2497</v>
      </c>
    </row>
    <row r="309" spans="15:70">
      <c r="O309" s="25" t="str">
        <f>IF(G$12=BK$1,BK207,BJ207)</f>
        <v>Contract analyst </v>
      </c>
      <c r="BJ309" t="s">
        <v>1389</v>
      </c>
      <c r="BK309" t="s">
        <v>1391</v>
      </c>
      <c r="BQ309" s="45" t="s">
        <v>2257</v>
      </c>
      <c r="BR309" s="25" t="s">
        <v>2258</v>
      </c>
    </row>
    <row r="310" spans="15:70">
      <c r="O310" s="25" t="str">
        <f>IF(G$12=BK$1,BK208,BJ208)</f>
        <v>Cook</v>
      </c>
      <c r="BJ310" t="s">
        <v>1392</v>
      </c>
      <c r="BK310" t="s">
        <v>1394</v>
      </c>
      <c r="BQ310" s="45" t="s">
        <v>2259</v>
      </c>
      <c r="BR310" s="25" t="s">
        <v>2252</v>
      </c>
    </row>
    <row r="311" spans="15:70">
      <c r="O311" s="25" t="str">
        <f>IF(G$12=BK$1,BK212,BJ212)</f>
        <v>Copywriter</v>
      </c>
      <c r="BJ311" t="s">
        <v>1395</v>
      </c>
      <c r="BK311" t="s">
        <v>364</v>
      </c>
      <c r="BQ311" s="45" t="s">
        <v>2253</v>
      </c>
      <c r="BR311" s="25" t="s">
        <v>2254</v>
      </c>
    </row>
    <row r="312" spans="15:70">
      <c r="O312" s="25" t="str">
        <f t="shared" ref="O312:O336" si="5">IF(G$12=BK$1,BK220,BJ220)</f>
        <v>Coroner</v>
      </c>
      <c r="BJ312" t="s">
        <v>1397</v>
      </c>
      <c r="BK312" t="s">
        <v>1399</v>
      </c>
      <c r="BQ312" s="45" t="s">
        <v>2255</v>
      </c>
      <c r="BR312" s="25" t="s">
        <v>2473</v>
      </c>
    </row>
    <row r="313" spans="15:70">
      <c r="O313" s="25" t="str">
        <f t="shared" si="5"/>
        <v>Costume designer</v>
      </c>
      <c r="BJ313" t="s">
        <v>1400</v>
      </c>
      <c r="BK313" t="s">
        <v>1402</v>
      </c>
      <c r="BQ313" s="45" t="s">
        <v>2474</v>
      </c>
      <c r="BR313" s="25" t="s">
        <v>2475</v>
      </c>
    </row>
    <row r="314" spans="15:70">
      <c r="O314" s="25" t="str">
        <f t="shared" si="5"/>
        <v>Councillor</v>
      </c>
      <c r="BJ314" t="s">
        <v>1403</v>
      </c>
      <c r="BK314" t="s">
        <v>1402</v>
      </c>
      <c r="BQ314" t="s">
        <v>1266</v>
      </c>
      <c r="BR314" t="s">
        <v>3767</v>
      </c>
    </row>
    <row r="315" spans="15:70">
      <c r="O315" s="25" t="str">
        <f t="shared" si="5"/>
        <v>Counsellor</v>
      </c>
      <c r="BJ315" t="s">
        <v>1405</v>
      </c>
      <c r="BK315" t="s">
        <v>1407</v>
      </c>
      <c r="BQ315" t="s">
        <v>3180</v>
      </c>
      <c r="BR315" t="s">
        <v>3181</v>
      </c>
    </row>
    <row r="316" spans="15:70">
      <c r="O316" s="25" t="str">
        <f t="shared" si="5"/>
        <v>Counselor in the Juvenile Detention Center</v>
      </c>
      <c r="BJ316" t="s">
        <v>1408</v>
      </c>
      <c r="BK316" t="s">
        <v>1410</v>
      </c>
      <c r="BQ316" s="45" t="s">
        <v>2469</v>
      </c>
      <c r="BR316" s="25" t="s">
        <v>2470</v>
      </c>
    </row>
    <row r="317" spans="15:70">
      <c r="O317" s="25" t="str">
        <f t="shared" si="5"/>
        <v>Courier</v>
      </c>
      <c r="BJ317" t="s">
        <v>1411</v>
      </c>
      <c r="BK317" t="s">
        <v>1413</v>
      </c>
      <c r="BQ317" t="s">
        <v>3846</v>
      </c>
      <c r="BR317" t="s">
        <v>3847</v>
      </c>
    </row>
    <row r="318" spans="15:70">
      <c r="O318" s="25" t="str">
        <f t="shared" si="5"/>
        <v>Couture cat collar maker sold through Internet boutique</v>
      </c>
      <c r="BJ318" t="s">
        <v>1414</v>
      </c>
      <c r="BK318" t="s">
        <v>1416</v>
      </c>
      <c r="BQ318" t="s">
        <v>3266</v>
      </c>
      <c r="BR318" s="25" t="s">
        <v>2994</v>
      </c>
    </row>
    <row r="319" spans="15:70">
      <c r="O319" s="25" t="str">
        <f t="shared" si="5"/>
        <v>Crab shaker/crab cooker</v>
      </c>
      <c r="BJ319" t="s">
        <v>1417</v>
      </c>
      <c r="BK319" t="s">
        <v>1370</v>
      </c>
      <c r="BQ319" s="25" t="s">
        <v>2168</v>
      </c>
      <c r="BR319" s="43" t="s">
        <v>2169</v>
      </c>
    </row>
    <row r="320" spans="15:70">
      <c r="O320" s="25" t="str">
        <f t="shared" si="5"/>
        <v>Craftsperson</v>
      </c>
      <c r="BJ320" t="s">
        <v>1419</v>
      </c>
      <c r="BK320" t="s">
        <v>1421</v>
      </c>
      <c r="BQ320" s="45" t="s">
        <v>2131</v>
      </c>
      <c r="BR320" s="25" t="s">
        <v>2132</v>
      </c>
    </row>
    <row r="321" spans="15:70">
      <c r="O321" s="25" t="str">
        <f t="shared" si="5"/>
        <v>Crane driver</v>
      </c>
      <c r="BJ321" t="s">
        <v>1422</v>
      </c>
      <c r="BK321" t="s">
        <v>1424</v>
      </c>
      <c r="BQ321" s="45" t="s">
        <v>2471</v>
      </c>
      <c r="BR321" s="25" t="s">
        <v>2130</v>
      </c>
    </row>
    <row r="322" spans="15:70">
      <c r="O322" s="25" t="str">
        <f t="shared" si="5"/>
        <v>Creative</v>
      </c>
      <c r="BJ322" t="s">
        <v>1425</v>
      </c>
      <c r="BK322" t="s">
        <v>1427</v>
      </c>
      <c r="BQ322" s="45" t="s">
        <v>2133</v>
      </c>
      <c r="BR322" s="25" t="s">
        <v>2134</v>
      </c>
    </row>
    <row r="323" spans="15:70">
      <c r="O323" s="25" t="str">
        <f t="shared" si="5"/>
        <v>Crematorium worker</v>
      </c>
      <c r="BJ323" t="s">
        <v>1428</v>
      </c>
      <c r="BK323" t="s">
        <v>1401</v>
      </c>
      <c r="BQ323" t="s">
        <v>2135</v>
      </c>
      <c r="BR323" t="s">
        <v>3329</v>
      </c>
    </row>
    <row r="324" spans="15:70">
      <c r="O324" s="25" t="str">
        <f t="shared" si="5"/>
        <v>Criminal</v>
      </c>
      <c r="BJ324" t="s">
        <v>1430</v>
      </c>
      <c r="BK324" t="s">
        <v>1401</v>
      </c>
      <c r="BQ324" s="45" t="s">
        <v>2135</v>
      </c>
      <c r="BR324" s="25" t="s">
        <v>2136</v>
      </c>
    </row>
    <row r="325" spans="15:70">
      <c r="O325" s="25" t="str">
        <f t="shared" si="5"/>
        <v>Croupier</v>
      </c>
      <c r="BJ325" t="s">
        <v>1432</v>
      </c>
      <c r="BK325" t="s">
        <v>1434</v>
      </c>
      <c r="BQ325" s="45" t="s">
        <v>2137</v>
      </c>
      <c r="BR325" s="25" t="s">
        <v>2138</v>
      </c>
    </row>
    <row r="326" spans="15:70">
      <c r="O326" s="25" t="str">
        <f t="shared" si="5"/>
        <v>Crown prosecutor</v>
      </c>
      <c r="BJ326" t="s">
        <v>1435</v>
      </c>
      <c r="BK326" t="s">
        <v>1437</v>
      </c>
      <c r="BQ326" s="45" t="s">
        <v>2139</v>
      </c>
      <c r="BR326" s="25" t="s">
        <v>2275</v>
      </c>
    </row>
    <row r="327" spans="15:70">
      <c r="O327" s="25" t="str">
        <f t="shared" si="5"/>
        <v>Curator</v>
      </c>
      <c r="BJ327" t="s">
        <v>1438</v>
      </c>
      <c r="BK327" t="s">
        <v>1440</v>
      </c>
      <c r="BQ327" s="45" t="s">
        <v>2276</v>
      </c>
      <c r="BR327" s="25" t="s">
        <v>2277</v>
      </c>
    </row>
    <row r="328" spans="15:70">
      <c r="O328" s="25" t="str">
        <f t="shared" si="5"/>
        <v>Custom hat embroidery business owner</v>
      </c>
      <c r="BJ328" t="s">
        <v>1441</v>
      </c>
      <c r="BK328" t="s">
        <v>1443</v>
      </c>
      <c r="BQ328" s="45" t="s">
        <v>2150</v>
      </c>
      <c r="BR328" s="25" t="s">
        <v>2151</v>
      </c>
    </row>
    <row r="329" spans="15:70">
      <c r="O329" s="25" t="str">
        <f t="shared" si="5"/>
        <v>Custom racing bicycles designer and airbrusher. </v>
      </c>
      <c r="BJ329" t="s">
        <v>1444</v>
      </c>
      <c r="BK329" t="s">
        <v>1945</v>
      </c>
      <c r="BQ329" s="45" t="s">
        <v>2152</v>
      </c>
      <c r="BR329" s="25" t="s">
        <v>2153</v>
      </c>
    </row>
    <row r="330" spans="15:70">
      <c r="O330" s="25" t="str">
        <f t="shared" si="5"/>
        <v>Customs officer</v>
      </c>
      <c r="BJ330" t="s">
        <v>1293</v>
      </c>
      <c r="BK330" t="s">
        <v>1947</v>
      </c>
      <c r="BQ330" s="45" t="s">
        <v>2154</v>
      </c>
      <c r="BR330" s="25" t="s">
        <v>2185</v>
      </c>
    </row>
    <row r="331" spans="15:70">
      <c r="O331" s="25" t="str">
        <f t="shared" si="5"/>
        <v>Cytogenetic technologist </v>
      </c>
      <c r="BJ331" t="s">
        <v>1948</v>
      </c>
      <c r="BK331" t="s">
        <v>1950</v>
      </c>
      <c r="BQ331" s="25" t="s">
        <v>2313</v>
      </c>
      <c r="BR331" s="43" t="s">
        <v>2314</v>
      </c>
    </row>
    <row r="332" spans="15:70">
      <c r="O332" s="25" t="str">
        <f t="shared" si="5"/>
        <v>Dairy farmer</v>
      </c>
      <c r="BJ332" t="s">
        <v>1951</v>
      </c>
      <c r="BK332" t="s">
        <v>1953</v>
      </c>
      <c r="BQ332" t="s">
        <v>3577</v>
      </c>
      <c r="BR332" t="s">
        <v>3736</v>
      </c>
    </row>
    <row r="333" spans="15:70">
      <c r="O333" s="25" t="str">
        <f t="shared" si="5"/>
        <v>Dam operator</v>
      </c>
      <c r="BJ333" t="s">
        <v>1954</v>
      </c>
      <c r="BK333" t="s">
        <v>1956</v>
      </c>
      <c r="BQ333" s="89" t="s">
        <v>3586</v>
      </c>
      <c r="BR333" s="89" t="s">
        <v>3744</v>
      </c>
    </row>
    <row r="334" spans="15:70">
      <c r="O334" s="25" t="str">
        <f t="shared" si="5"/>
        <v>Dancer</v>
      </c>
      <c r="BJ334" t="s">
        <v>1957</v>
      </c>
      <c r="BK334" t="s">
        <v>1959</v>
      </c>
      <c r="BQ334" s="25" t="s">
        <v>2315</v>
      </c>
      <c r="BR334" s="43" t="s">
        <v>2530</v>
      </c>
    </row>
    <row r="335" spans="15:70">
      <c r="O335" s="25" t="str">
        <f t="shared" si="5"/>
        <v>dancer</v>
      </c>
      <c r="BJ335" t="s">
        <v>1960</v>
      </c>
      <c r="BK335" t="s">
        <v>1962</v>
      </c>
      <c r="BQ335" t="s">
        <v>3684</v>
      </c>
      <c r="BR335" t="s">
        <v>3230</v>
      </c>
    </row>
    <row r="336" spans="15:70">
      <c r="O336" s="25" t="str">
        <f t="shared" si="5"/>
        <v>Data analyst</v>
      </c>
      <c r="BJ336" t="s">
        <v>1963</v>
      </c>
      <c r="BK336" t="s">
        <v>1449</v>
      </c>
      <c r="BQ336" s="45" t="s">
        <v>2186</v>
      </c>
      <c r="BR336" s="25" t="s">
        <v>2187</v>
      </c>
    </row>
    <row r="337" spans="15:70">
      <c r="O337" s="25" t="str">
        <f t="shared" ref="O337:O400" si="6">IF(G$12=BK$1,BK245,BJ245)</f>
        <v>Data processor</v>
      </c>
      <c r="BJ337" t="s">
        <v>1450</v>
      </c>
      <c r="BK337" t="s">
        <v>1423</v>
      </c>
      <c r="BQ337" s="45" t="s">
        <v>2331</v>
      </c>
      <c r="BR337" s="25" t="s">
        <v>2340</v>
      </c>
    </row>
    <row r="338" spans="15:70">
      <c r="O338" s="25" t="str">
        <f t="shared" si="6"/>
        <v>debater</v>
      </c>
      <c r="BJ338" t="s">
        <v>1304</v>
      </c>
      <c r="BK338" t="s">
        <v>1423</v>
      </c>
      <c r="BQ338" s="45" t="s">
        <v>2188</v>
      </c>
      <c r="BR338" s="25" t="s">
        <v>2330</v>
      </c>
    </row>
    <row r="339" spans="15:70">
      <c r="O339" s="25" t="str">
        <f t="shared" si="6"/>
        <v>Debt collector</v>
      </c>
      <c r="BJ339" t="s">
        <v>1453</v>
      </c>
      <c r="BK339" t="s">
        <v>1455</v>
      </c>
      <c r="BQ339" s="25" t="s">
        <v>2531</v>
      </c>
      <c r="BR339" s="43" t="s">
        <v>2532</v>
      </c>
    </row>
    <row r="340" spans="15:70">
      <c r="O340" s="25" t="str">
        <f t="shared" si="6"/>
        <v>Decorator</v>
      </c>
      <c r="BJ340" s="78" t="s">
        <v>1456</v>
      </c>
      <c r="BK340" t="s">
        <v>1436</v>
      </c>
      <c r="BQ340" s="45" t="s">
        <v>2343</v>
      </c>
      <c r="BR340" s="25" t="s">
        <v>2344</v>
      </c>
    </row>
    <row r="341" spans="15:70">
      <c r="O341" s="25" t="str">
        <f t="shared" si="6"/>
        <v>Deli worker</v>
      </c>
      <c r="BJ341" t="s">
        <v>1458</v>
      </c>
      <c r="BK341" t="s">
        <v>1439</v>
      </c>
      <c r="BQ341" s="25" t="s">
        <v>2533</v>
      </c>
      <c r="BR341" s="43" t="s">
        <v>2537</v>
      </c>
    </row>
    <row r="342" spans="15:70">
      <c r="O342" s="25" t="str">
        <f t="shared" si="6"/>
        <v>Delivery driver</v>
      </c>
      <c r="BJ342" t="s">
        <v>1460</v>
      </c>
      <c r="BK342" t="s">
        <v>1462</v>
      </c>
      <c r="BQ342" s="25" t="s">
        <v>2538</v>
      </c>
      <c r="BR342" s="43" t="s">
        <v>2539</v>
      </c>
    </row>
    <row r="343" spans="15:70">
      <c r="O343" s="25" t="str">
        <f t="shared" si="6"/>
        <v>Dental assistant</v>
      </c>
      <c r="BJ343" s="78" t="s">
        <v>1463</v>
      </c>
      <c r="BK343" t="s">
        <v>1465</v>
      </c>
      <c r="BQ343" t="s">
        <v>3308</v>
      </c>
      <c r="BR343" t="s">
        <v>3309</v>
      </c>
    </row>
    <row r="344" spans="15:70">
      <c r="O344" s="25" t="str">
        <f t="shared" si="6"/>
        <v>Dental hygienist</v>
      </c>
      <c r="BJ344" t="s">
        <v>1466</v>
      </c>
      <c r="BK344" t="s">
        <v>1445</v>
      </c>
      <c r="BQ344" s="25" t="s">
        <v>2688</v>
      </c>
      <c r="BR344" s="43" t="s">
        <v>2689</v>
      </c>
    </row>
    <row r="345" spans="15:70">
      <c r="O345" s="25" t="str">
        <f t="shared" si="6"/>
        <v>Dental nurse</v>
      </c>
      <c r="BJ345" t="s">
        <v>1468</v>
      </c>
      <c r="BK345" t="s">
        <v>1470</v>
      </c>
      <c r="BQ345" s="45" t="s">
        <v>2345</v>
      </c>
      <c r="BR345" s="25" t="s">
        <v>2336</v>
      </c>
    </row>
    <row r="346" spans="15:70">
      <c r="O346" s="25" t="str">
        <f t="shared" si="6"/>
        <v>Dental office practice manager</v>
      </c>
      <c r="BJ346" t="s">
        <v>1471</v>
      </c>
      <c r="BK346" t="s">
        <v>1473</v>
      </c>
      <c r="BQ346" t="s">
        <v>3753</v>
      </c>
      <c r="BR346" t="s">
        <v>3816</v>
      </c>
    </row>
    <row r="347" spans="15:70">
      <c r="O347" s="25" t="str">
        <f t="shared" si="6"/>
        <v>Dentist</v>
      </c>
      <c r="BJ347" t="s">
        <v>1474</v>
      </c>
      <c r="BK347" t="s">
        <v>1476</v>
      </c>
      <c r="BQ347" s="25" t="s">
        <v>2690</v>
      </c>
      <c r="BR347" s="43" t="s">
        <v>2557</v>
      </c>
    </row>
    <row r="348" spans="15:70">
      <c r="O348" s="25" t="str">
        <f t="shared" si="6"/>
        <v>Designer</v>
      </c>
      <c r="BJ348" t="s">
        <v>1477</v>
      </c>
      <c r="BK348" t="s">
        <v>1479</v>
      </c>
      <c r="BQ348" s="45" t="s">
        <v>2337</v>
      </c>
      <c r="BR348" s="25" t="s">
        <v>2338</v>
      </c>
    </row>
    <row r="349" spans="15:70">
      <c r="O349" s="25" t="str">
        <f t="shared" si="6"/>
        <v>Development work for an art and history museum</v>
      </c>
      <c r="BJ349" t="s">
        <v>641</v>
      </c>
      <c r="BK349" t="s">
        <v>1481</v>
      </c>
      <c r="BQ349" s="45" t="s">
        <v>1667</v>
      </c>
      <c r="BR349" s="25" t="s">
        <v>1668</v>
      </c>
    </row>
    <row r="350" spans="15:70">
      <c r="O350" s="25" t="str">
        <f t="shared" si="6"/>
        <v>Dialysis technician</v>
      </c>
      <c r="BJ350" t="s">
        <v>1482</v>
      </c>
      <c r="BK350" t="s">
        <v>1484</v>
      </c>
      <c r="BQ350" s="45" t="s">
        <v>2339</v>
      </c>
      <c r="BR350" s="25" t="s">
        <v>2053</v>
      </c>
    </row>
    <row r="351" spans="15:70">
      <c r="O351" s="25" t="str">
        <f t="shared" si="6"/>
        <v>Dietary aide at a nursing home,</v>
      </c>
      <c r="BJ351" t="s">
        <v>1485</v>
      </c>
      <c r="BK351" t="s">
        <v>1451</v>
      </c>
      <c r="BQ351" s="45" t="s">
        <v>2054</v>
      </c>
      <c r="BR351" s="25" t="s">
        <v>2055</v>
      </c>
    </row>
    <row r="352" spans="15:70">
      <c r="O352" s="25" t="str">
        <f t="shared" si="6"/>
        <v>Dietician</v>
      </c>
      <c r="BJ352" t="s">
        <v>1487</v>
      </c>
      <c r="BK352" t="s">
        <v>1489</v>
      </c>
      <c r="BQ352" s="45" t="s">
        <v>2064</v>
      </c>
      <c r="BR352" s="25" t="s">
        <v>2069</v>
      </c>
    </row>
    <row r="353" spans="15:70">
      <c r="O353" s="25" t="str">
        <f t="shared" si="6"/>
        <v>Dilettante</v>
      </c>
      <c r="BJ353" t="s">
        <v>1490</v>
      </c>
      <c r="BK353" t="s">
        <v>1457</v>
      </c>
      <c r="BQ353" s="25" t="s">
        <v>2068</v>
      </c>
      <c r="BR353" s="43" t="s">
        <v>2216</v>
      </c>
    </row>
    <row r="354" spans="15:70">
      <c r="O354" s="25" t="str">
        <f t="shared" si="6"/>
        <v>Diplomat</v>
      </c>
      <c r="BJ354" t="s">
        <v>1492</v>
      </c>
      <c r="BK354" t="s">
        <v>1494</v>
      </c>
      <c r="BQ354" s="25" t="s">
        <v>2219</v>
      </c>
      <c r="BR354" s="43" t="s">
        <v>2073</v>
      </c>
    </row>
    <row r="355" spans="15:70">
      <c r="O355" s="25" t="str">
        <f t="shared" si="6"/>
        <v>Director</v>
      </c>
      <c r="BJ355" t="s">
        <v>1495</v>
      </c>
      <c r="BK355" t="s">
        <v>1497</v>
      </c>
      <c r="BQ355" s="45" t="s">
        <v>2215</v>
      </c>
      <c r="BR355" s="25" t="s">
        <v>2061</v>
      </c>
    </row>
    <row r="356" spans="15:70">
      <c r="O356" s="25" t="str">
        <f t="shared" si="6"/>
        <v>director</v>
      </c>
      <c r="BJ356" t="s">
        <v>1498</v>
      </c>
      <c r="BK356" t="s">
        <v>1500</v>
      </c>
      <c r="BQ356" s="25" t="s">
        <v>3452</v>
      </c>
      <c r="BR356" s="43" t="s">
        <v>3453</v>
      </c>
    </row>
    <row r="357" spans="15:70">
      <c r="O357" s="25" t="str">
        <f t="shared" si="6"/>
        <v>Director of study abroad program</v>
      </c>
      <c r="BJ357" t="s">
        <v>1501</v>
      </c>
      <c r="BK357" t="s">
        <v>1503</v>
      </c>
      <c r="BQ357" t="s">
        <v>3330</v>
      </c>
      <c r="BR357" t="s">
        <v>3331</v>
      </c>
    </row>
    <row r="358" spans="15:70">
      <c r="O358" s="25" t="str">
        <f t="shared" si="6"/>
        <v>Disc jockey</v>
      </c>
      <c r="BJ358" t="s">
        <v>1504</v>
      </c>
      <c r="BK358" t="s">
        <v>1506</v>
      </c>
      <c r="BQ358" s="25" t="s">
        <v>2076</v>
      </c>
      <c r="BR358" s="43" t="s">
        <v>2077</v>
      </c>
    </row>
    <row r="359" spans="15:70">
      <c r="O359" s="25" t="str">
        <f t="shared" si="6"/>
        <v>Dishwasher</v>
      </c>
      <c r="BJ359" t="s">
        <v>1507</v>
      </c>
      <c r="BK359" t="s">
        <v>1509</v>
      </c>
      <c r="BQ359" s="25" t="s">
        <v>2078</v>
      </c>
      <c r="BR359" s="43" t="s">
        <v>2079</v>
      </c>
    </row>
    <row r="360" spans="15:70">
      <c r="O360" s="25" t="str">
        <f t="shared" si="6"/>
        <v>Diver</v>
      </c>
      <c r="BJ360" t="s">
        <v>1510</v>
      </c>
      <c r="BK360" t="s">
        <v>1512</v>
      </c>
      <c r="BQ360" s="25" t="s">
        <v>2074</v>
      </c>
      <c r="BR360" s="43" t="s">
        <v>2075</v>
      </c>
    </row>
    <row r="361" spans="15:70">
      <c r="O361" s="25" t="str">
        <f t="shared" si="6"/>
        <v>DMV clerk</v>
      </c>
      <c r="BJ361" t="s">
        <v>1513</v>
      </c>
      <c r="BK361" t="s">
        <v>1515</v>
      </c>
      <c r="BQ361" s="25" t="s">
        <v>2702</v>
      </c>
      <c r="BR361" s="43" t="s">
        <v>2703</v>
      </c>
    </row>
    <row r="362" spans="15:70">
      <c r="O362" s="25" t="str">
        <f t="shared" si="6"/>
        <v>Doctor</v>
      </c>
      <c r="BJ362" t="s">
        <v>1516</v>
      </c>
      <c r="BK362" t="s">
        <v>1508</v>
      </c>
      <c r="BQ362" s="45" t="s">
        <v>2213</v>
      </c>
      <c r="BR362" s="25" t="s">
        <v>2214</v>
      </c>
    </row>
    <row r="363" spans="15:70">
      <c r="O363" s="25" t="str">
        <f t="shared" si="6"/>
        <v>Doctor, skin cancer specialist</v>
      </c>
      <c r="BJ363" t="s">
        <v>1518</v>
      </c>
      <c r="BK363" t="s">
        <v>1520</v>
      </c>
      <c r="BQ363" s="45" t="s">
        <v>2062</v>
      </c>
      <c r="BR363" s="25" t="s">
        <v>2063</v>
      </c>
    </row>
    <row r="364" spans="15:70">
      <c r="O364" s="25" t="str">
        <f t="shared" si="6"/>
        <v>Dog breeder/trainer</v>
      </c>
      <c r="BJ364" t="s">
        <v>660</v>
      </c>
      <c r="BK364" t="s">
        <v>1522</v>
      </c>
      <c r="BQ364" t="s">
        <v>3594</v>
      </c>
      <c r="BR364" t="s">
        <v>3754</v>
      </c>
    </row>
    <row r="365" spans="15:70">
      <c r="O365" s="25" t="str">
        <f t="shared" si="6"/>
        <v>Dog walker</v>
      </c>
      <c r="BJ365" t="s">
        <v>663</v>
      </c>
      <c r="BK365" t="s">
        <v>1524</v>
      </c>
      <c r="BQ365" s="45" t="s">
        <v>2070</v>
      </c>
      <c r="BR365" s="25" t="s">
        <v>2071</v>
      </c>
    </row>
    <row r="366" spans="15:70">
      <c r="O366" s="25" t="str">
        <f t="shared" si="6"/>
        <v>Domestic staff</v>
      </c>
      <c r="BJ366" t="s">
        <v>668</v>
      </c>
      <c r="BK366" t="s">
        <v>1526</v>
      </c>
      <c r="BQ366" s="45" t="s">
        <v>2072</v>
      </c>
      <c r="BR366" s="25" t="s">
        <v>1310</v>
      </c>
    </row>
    <row r="367" spans="15:70">
      <c r="O367" s="25" t="str">
        <f t="shared" si="6"/>
        <v>Doorman</v>
      </c>
      <c r="BJ367" t="s">
        <v>1527</v>
      </c>
      <c r="BK367" t="s">
        <v>1529</v>
      </c>
      <c r="BQ367" t="s">
        <v>3470</v>
      </c>
      <c r="BR367" t="s">
        <v>3471</v>
      </c>
    </row>
    <row r="368" spans="15:70">
      <c r="O368" s="25" t="str">
        <f t="shared" si="6"/>
        <v>Drafting work for architecture firms</v>
      </c>
      <c r="BJ368" t="s">
        <v>1530</v>
      </c>
      <c r="BK368" t="s">
        <v>1532</v>
      </c>
      <c r="BQ368" s="45" t="s">
        <v>1311</v>
      </c>
      <c r="BR368" s="25" t="s">
        <v>1312</v>
      </c>
    </row>
    <row r="369" spans="15:70">
      <c r="O369" s="25" t="str">
        <f t="shared" si="6"/>
        <v>Dressmaker</v>
      </c>
      <c r="BJ369" t="s">
        <v>1533</v>
      </c>
      <c r="BK369" t="s">
        <v>1535</v>
      </c>
      <c r="BQ369" t="s">
        <v>3332</v>
      </c>
      <c r="BR369" t="s">
        <v>3497</v>
      </c>
    </row>
    <row r="370" spans="15:70">
      <c r="O370" s="25" t="str">
        <f t="shared" si="6"/>
        <v>Drifter</v>
      </c>
      <c r="BJ370" t="s">
        <v>1536</v>
      </c>
      <c r="BK370" t="s">
        <v>1538</v>
      </c>
      <c r="BQ370" s="45" t="s">
        <v>1313</v>
      </c>
      <c r="BR370" s="25" t="s">
        <v>1314</v>
      </c>
    </row>
    <row r="371" spans="15:70">
      <c r="O371" s="25" t="str">
        <f t="shared" si="6"/>
        <v>Driving instructor</v>
      </c>
      <c r="BJ371" t="s">
        <v>680</v>
      </c>
      <c r="BK371" t="s">
        <v>1540</v>
      </c>
      <c r="BQ371" s="25" t="s">
        <v>2080</v>
      </c>
      <c r="BR371" s="43" t="s">
        <v>2081</v>
      </c>
    </row>
    <row r="372" spans="15:70">
      <c r="O372" s="25" t="str">
        <f t="shared" si="6"/>
        <v>Drug dealer</v>
      </c>
      <c r="BJ372" t="s">
        <v>1541</v>
      </c>
      <c r="BK372" t="s">
        <v>1543</v>
      </c>
      <c r="BQ372" t="s">
        <v>3498</v>
      </c>
      <c r="BR372" t="s">
        <v>3499</v>
      </c>
    </row>
    <row r="373" spans="15:70">
      <c r="O373" s="25" t="str">
        <f t="shared" si="6"/>
        <v>Economist</v>
      </c>
      <c r="BJ373" t="s">
        <v>1544</v>
      </c>
      <c r="BK373" t="s">
        <v>1546</v>
      </c>
      <c r="BQ373" s="25" t="s">
        <v>2082</v>
      </c>
      <c r="BR373" s="43" t="s">
        <v>2083</v>
      </c>
    </row>
    <row r="374" spans="15:70">
      <c r="O374" s="25" t="str">
        <f t="shared" si="6"/>
        <v>Editor</v>
      </c>
      <c r="BJ374" t="s">
        <v>683</v>
      </c>
      <c r="BK374" t="s">
        <v>1548</v>
      </c>
      <c r="BQ374" s="25" t="s">
        <v>2084</v>
      </c>
      <c r="BR374" s="43" t="s">
        <v>2232</v>
      </c>
    </row>
    <row r="375" spans="15:70">
      <c r="O375" s="25" t="str">
        <f t="shared" si="6"/>
        <v>Egg farm worker</v>
      </c>
      <c r="BJ375" t="s">
        <v>1549</v>
      </c>
      <c r="BK375" t="s">
        <v>1550</v>
      </c>
      <c r="BQ375" t="s">
        <v>3685</v>
      </c>
      <c r="BR375" t="s">
        <v>3231</v>
      </c>
    </row>
    <row r="376" spans="15:70">
      <c r="O376" s="25" t="str">
        <f t="shared" si="6"/>
        <v>Electrician</v>
      </c>
      <c r="BJ376" t="s">
        <v>1551</v>
      </c>
      <c r="BK376" t="s">
        <v>1553</v>
      </c>
      <c r="BQ376" s="25" t="s">
        <v>2233</v>
      </c>
      <c r="BR376" s="43" t="s">
        <v>2234</v>
      </c>
    </row>
    <row r="377" spans="15:70">
      <c r="O377" s="25" t="str">
        <f t="shared" si="6"/>
        <v>Emergency Services</v>
      </c>
      <c r="BJ377" t="s">
        <v>1554</v>
      </c>
      <c r="BK377" t="s">
        <v>1556</v>
      </c>
      <c r="BQ377" s="45" t="s">
        <v>1315</v>
      </c>
      <c r="BR377" s="25" t="s">
        <v>1316</v>
      </c>
    </row>
    <row r="378" spans="15:70">
      <c r="O378" s="25" t="str">
        <f t="shared" si="6"/>
        <v>EMT</v>
      </c>
      <c r="BJ378" t="s">
        <v>1557</v>
      </c>
      <c r="BK378" t="s">
        <v>1559</v>
      </c>
      <c r="BQ378" s="45" t="s">
        <v>1317</v>
      </c>
      <c r="BR378" s="25" t="s">
        <v>1318</v>
      </c>
    </row>
    <row r="379" spans="15:70">
      <c r="O379" s="25" t="str">
        <f t="shared" si="6"/>
        <v>Engineer</v>
      </c>
      <c r="BJ379" t="s">
        <v>1560</v>
      </c>
      <c r="BK379" t="s">
        <v>1562</v>
      </c>
      <c r="BQ379" s="25" t="s">
        <v>2235</v>
      </c>
      <c r="BR379" s="43" t="s">
        <v>2085</v>
      </c>
    </row>
    <row r="380" spans="15:70">
      <c r="O380" s="25" t="str">
        <f t="shared" si="6"/>
        <v>Entrepreneur</v>
      </c>
      <c r="BJ380" t="s">
        <v>1563</v>
      </c>
      <c r="BK380" t="s">
        <v>1565</v>
      </c>
      <c r="BQ380" t="s">
        <v>3686</v>
      </c>
      <c r="BR380" t="s">
        <v>3232</v>
      </c>
    </row>
    <row r="381" spans="15:70">
      <c r="O381" s="25" t="str">
        <f t="shared" si="6"/>
        <v>ESL teacher</v>
      </c>
      <c r="BJ381" t="s">
        <v>1566</v>
      </c>
      <c r="BK381" t="s">
        <v>1568</v>
      </c>
      <c r="BQ381" s="45" t="s">
        <v>3284</v>
      </c>
      <c r="BR381" s="25" t="s">
        <v>3285</v>
      </c>
    </row>
    <row r="382" spans="15:70">
      <c r="O382" s="25" t="str">
        <f t="shared" si="6"/>
        <v>Estate agent</v>
      </c>
      <c r="BJ382" t="s">
        <v>1569</v>
      </c>
      <c r="BK382" t="s">
        <v>1571</v>
      </c>
      <c r="BQ382" s="45" t="s">
        <v>3286</v>
      </c>
      <c r="BR382" s="25" t="s">
        <v>3287</v>
      </c>
    </row>
    <row r="383" spans="15:70">
      <c r="O383" s="25" t="str">
        <f t="shared" si="6"/>
        <v>Event specialist (sets up events at hotels) </v>
      </c>
      <c r="BJ383" t="s">
        <v>1572</v>
      </c>
      <c r="BK383" t="s">
        <v>1574</v>
      </c>
      <c r="BQ383" t="s">
        <v>3687</v>
      </c>
      <c r="BR383" t="s">
        <v>3245</v>
      </c>
    </row>
    <row r="384" spans="15:70">
      <c r="O384" s="25" t="str">
        <f t="shared" si="6"/>
        <v>Events organiser</v>
      </c>
      <c r="BJ384" t="s">
        <v>1575</v>
      </c>
      <c r="BK384" t="s">
        <v>1577</v>
      </c>
      <c r="BQ384" s="87" t="s">
        <v>3688</v>
      </c>
      <c r="BR384" s="87" t="s">
        <v>3098</v>
      </c>
    </row>
    <row r="385" spans="15:70">
      <c r="O385" s="25" t="str">
        <f t="shared" si="6"/>
        <v>Excavator bulldozer &amp; crane operator</v>
      </c>
      <c r="BJ385" t="s">
        <v>1578</v>
      </c>
      <c r="BK385" t="s">
        <v>1580</v>
      </c>
      <c r="BQ385" t="s">
        <v>3689</v>
      </c>
      <c r="BR385" t="s">
        <v>3099</v>
      </c>
    </row>
    <row r="386" spans="15:70">
      <c r="O386" s="25" t="str">
        <f t="shared" si="6"/>
        <v>Executive assistant</v>
      </c>
      <c r="BJ386" t="s">
        <v>1581</v>
      </c>
      <c r="BK386" t="s">
        <v>1582</v>
      </c>
      <c r="BQ386" t="s">
        <v>3690</v>
      </c>
      <c r="BR386" t="s">
        <v>3100</v>
      </c>
    </row>
    <row r="387" spans="15:70">
      <c r="O387" s="25" t="str">
        <f t="shared" si="6"/>
        <v>Exterminator</v>
      </c>
      <c r="BJ387" t="s">
        <v>1583</v>
      </c>
      <c r="BK387" t="s">
        <v>1585</v>
      </c>
      <c r="BQ387" t="s">
        <v>3468</v>
      </c>
      <c r="BR387" t="s">
        <v>3469</v>
      </c>
    </row>
    <row r="388" spans="15:70">
      <c r="O388" s="25" t="str">
        <f t="shared" si="6"/>
        <v>Extreme sports videographer</v>
      </c>
      <c r="BJ388" t="s">
        <v>1586</v>
      </c>
      <c r="BK388" t="s">
        <v>1588</v>
      </c>
      <c r="BQ388" s="45" t="s">
        <v>3288</v>
      </c>
      <c r="BR388" s="25" t="s">
        <v>3289</v>
      </c>
    </row>
    <row r="389" spans="15:70">
      <c r="O389" s="25" t="str">
        <f t="shared" si="6"/>
        <v>FAA tower controller.</v>
      </c>
      <c r="BJ389" s="78" t="s">
        <v>1589</v>
      </c>
      <c r="BK389" t="s">
        <v>1591</v>
      </c>
      <c r="BQ389" s="25" t="s">
        <v>2086</v>
      </c>
      <c r="BR389" s="43" t="s">
        <v>2087</v>
      </c>
    </row>
    <row r="390" spans="15:70">
      <c r="O390" s="25" t="str">
        <f t="shared" si="6"/>
        <v>Factory assembly line</v>
      </c>
      <c r="BJ390" t="s">
        <v>1592</v>
      </c>
      <c r="BK390" t="s">
        <v>1594</v>
      </c>
      <c r="BQ390" t="s">
        <v>3186</v>
      </c>
      <c r="BR390" s="25" t="s">
        <v>3333</v>
      </c>
    </row>
    <row r="391" spans="15:70">
      <c r="O391" s="25" t="str">
        <f t="shared" si="6"/>
        <v>Factory worker</v>
      </c>
      <c r="BJ391" t="s">
        <v>1595</v>
      </c>
      <c r="BK391" t="s">
        <v>1597</v>
      </c>
      <c r="BQ391" s="25" t="s">
        <v>3903</v>
      </c>
      <c r="BR391" s="25" t="s">
        <v>3904</v>
      </c>
    </row>
    <row r="392" spans="15:70">
      <c r="O392" s="25" t="str">
        <f t="shared" si="6"/>
        <v>Fairground worker</v>
      </c>
      <c r="BJ392" t="s">
        <v>1598</v>
      </c>
      <c r="BK392" t="s">
        <v>1600</v>
      </c>
      <c r="BQ392" s="25" t="s">
        <v>2088</v>
      </c>
      <c r="BR392" s="43" t="s">
        <v>2236</v>
      </c>
    </row>
    <row r="393" spans="15:70">
      <c r="O393" s="25" t="str">
        <f t="shared" si="6"/>
        <v>Farm worker</v>
      </c>
      <c r="BJ393" t="s">
        <v>1059</v>
      </c>
      <c r="BK393" t="s">
        <v>1602</v>
      </c>
      <c r="BQ393" s="25" t="s">
        <v>2237</v>
      </c>
      <c r="BR393" s="43" t="s">
        <v>1927</v>
      </c>
    </row>
    <row r="394" spans="15:70">
      <c r="O394" s="25" t="str">
        <f t="shared" si="6"/>
        <v>Farmer</v>
      </c>
      <c r="BJ394" t="s">
        <v>1062</v>
      </c>
      <c r="BQ394" t="s">
        <v>3737</v>
      </c>
      <c r="BR394" t="s">
        <v>3738</v>
      </c>
    </row>
    <row r="395" spans="15:70">
      <c r="O395" s="25" t="str">
        <f t="shared" si="6"/>
        <v>Fashion designer</v>
      </c>
      <c r="BJ395" t="s">
        <v>1065</v>
      </c>
      <c r="BQ395" s="45" t="s">
        <v>3290</v>
      </c>
      <c r="BR395" s="25" t="s">
        <v>3291</v>
      </c>
    </row>
    <row r="396" spans="15:70">
      <c r="O396" s="25" t="str">
        <f t="shared" si="6"/>
        <v>fashion designer</v>
      </c>
      <c r="BJ396" t="s">
        <v>1068</v>
      </c>
      <c r="BQ396" s="45" t="s">
        <v>3294</v>
      </c>
      <c r="BR396" s="25" t="s">
        <v>3457</v>
      </c>
    </row>
    <row r="397" spans="15:70">
      <c r="O397" s="25" t="str">
        <f t="shared" si="6"/>
        <v>Field biologist specializing in insectivores. (Shrews are insane.)</v>
      </c>
      <c r="BJ397" t="s">
        <v>1070</v>
      </c>
      <c r="BQ397" s="45" t="s">
        <v>3292</v>
      </c>
      <c r="BR397" s="25" t="s">
        <v>3293</v>
      </c>
    </row>
    <row r="398" spans="15:70">
      <c r="O398" s="25" t="str">
        <f t="shared" si="6"/>
        <v>Film director</v>
      </c>
      <c r="BJ398" t="s">
        <v>1073</v>
      </c>
      <c r="BQ398" t="s">
        <v>3500</v>
      </c>
      <c r="BR398" t="s">
        <v>3853</v>
      </c>
    </row>
    <row r="399" spans="15:70">
      <c r="O399" s="25" t="str">
        <f t="shared" si="6"/>
        <v>Financial advisor</v>
      </c>
      <c r="BJ399" t="s">
        <v>1076</v>
      </c>
      <c r="BQ399" s="45" t="s">
        <v>3458</v>
      </c>
      <c r="BR399" s="25" t="s">
        <v>3614</v>
      </c>
    </row>
    <row r="400" spans="15:70">
      <c r="O400" s="25" t="str">
        <f t="shared" si="6"/>
        <v>fine artist</v>
      </c>
      <c r="BJ400" t="s">
        <v>1078</v>
      </c>
      <c r="BQ400" t="s">
        <v>3691</v>
      </c>
      <c r="BR400" t="s">
        <v>3101</v>
      </c>
    </row>
    <row r="401" spans="15:70">
      <c r="O401" s="25" t="str">
        <f t="shared" ref="O401:O464" si="7">IF(G$12=BK$1,BK309,BJ309)</f>
        <v>Fire chaplain</v>
      </c>
      <c r="BJ401" t="s">
        <v>1672</v>
      </c>
      <c r="BQ401" s="45" t="s">
        <v>3615</v>
      </c>
      <c r="BR401" s="25" t="s">
        <v>3301</v>
      </c>
    </row>
    <row r="402" spans="15:70">
      <c r="O402" s="25" t="str">
        <f t="shared" si="7"/>
        <v>Firefighter</v>
      </c>
      <c r="BJ402" t="s">
        <v>1675</v>
      </c>
      <c r="BQ402" s="45" t="s">
        <v>3302</v>
      </c>
      <c r="BR402" s="25" t="s">
        <v>3155</v>
      </c>
    </row>
    <row r="403" spans="15:70">
      <c r="O403" s="25" t="str">
        <f t="shared" si="7"/>
        <v>Firefighter, Volunteer</v>
      </c>
      <c r="BJ403" t="s">
        <v>1678</v>
      </c>
      <c r="BQ403" s="25" t="s">
        <v>1928</v>
      </c>
      <c r="BR403" s="43" t="s">
        <v>2089</v>
      </c>
    </row>
    <row r="404" spans="15:70">
      <c r="O404" s="25" t="str">
        <f t="shared" si="7"/>
        <v>Fish physiologist</v>
      </c>
      <c r="BJ404" t="s">
        <v>1681</v>
      </c>
      <c r="BQ404" s="45" t="s">
        <v>3156</v>
      </c>
      <c r="BR404" s="25" t="s">
        <v>2981</v>
      </c>
    </row>
    <row r="405" spans="15:70">
      <c r="O405" s="25" t="str">
        <f t="shared" si="7"/>
        <v>Fisheries biologist</v>
      </c>
      <c r="BJ405" t="s">
        <v>1684</v>
      </c>
      <c r="BQ405" t="s">
        <v>3877</v>
      </c>
      <c r="BR405" t="s">
        <v>3635</v>
      </c>
    </row>
    <row r="406" spans="15:70">
      <c r="O406" s="25" t="str">
        <f t="shared" si="7"/>
        <v>Fisherman/woman</v>
      </c>
      <c r="BJ406" s="78" t="s">
        <v>1687</v>
      </c>
      <c r="BQ406" s="45" t="s">
        <v>2982</v>
      </c>
      <c r="BR406" s="25" t="s">
        <v>3163</v>
      </c>
    </row>
    <row r="407" spans="15:70">
      <c r="O407" s="25" t="str">
        <f t="shared" si="7"/>
        <v>Fitness instructor</v>
      </c>
      <c r="BJ407" t="s">
        <v>1690</v>
      </c>
      <c r="BQ407" t="s">
        <v>3504</v>
      </c>
      <c r="BR407" s="25" t="s">
        <v>3670</v>
      </c>
    </row>
    <row r="408" spans="15:70">
      <c r="O408" s="25" t="str">
        <f t="shared" si="7"/>
        <v>Flight attendant </v>
      </c>
      <c r="BJ408" t="s">
        <v>1693</v>
      </c>
      <c r="BQ408" s="45" t="s">
        <v>3164</v>
      </c>
      <c r="BR408" s="25" t="s">
        <v>3165</v>
      </c>
    </row>
    <row r="409" spans="15:70">
      <c r="O409" s="25" t="str">
        <f t="shared" si="7"/>
        <v>Florist</v>
      </c>
      <c r="BJ409" t="s">
        <v>1696</v>
      </c>
      <c r="BQ409" s="25" t="s">
        <v>2090</v>
      </c>
      <c r="BR409" s="43" t="s">
        <v>2091</v>
      </c>
    </row>
    <row r="410" spans="15:70">
      <c r="O410" s="25" t="str">
        <f t="shared" si="7"/>
        <v>Flower arranger</v>
      </c>
      <c r="BJ410" t="s">
        <v>1699</v>
      </c>
      <c r="BQ410" s="25" t="s">
        <v>2092</v>
      </c>
      <c r="BR410" s="43" t="s">
        <v>2093</v>
      </c>
    </row>
    <row r="411" spans="15:70">
      <c r="O411" s="25" t="str">
        <f t="shared" si="7"/>
        <v>Flying instructor</v>
      </c>
      <c r="BJ411" t="s">
        <v>1702</v>
      </c>
      <c r="BQ411" s="45" t="s">
        <v>3166</v>
      </c>
      <c r="BR411" s="25" t="s">
        <v>3167</v>
      </c>
    </row>
    <row r="412" spans="15:70">
      <c r="O412" s="25" t="str">
        <f t="shared" si="7"/>
        <v>Footballer</v>
      </c>
      <c r="BJ412" t="s">
        <v>1705</v>
      </c>
      <c r="BQ412" s="45" t="s">
        <v>3168</v>
      </c>
      <c r="BR412" s="25" t="s">
        <v>2987</v>
      </c>
    </row>
    <row r="413" spans="15:70">
      <c r="O413" s="25" t="str">
        <f t="shared" si="7"/>
        <v>Foreclosure/default analyst/investigator.</v>
      </c>
      <c r="BJ413" t="s">
        <v>1707</v>
      </c>
      <c r="BQ413" s="45" t="s">
        <v>2852</v>
      </c>
      <c r="BR413" s="25" t="s">
        <v>2853</v>
      </c>
    </row>
    <row r="414" spans="15:70">
      <c r="O414" s="25" t="str">
        <f t="shared" si="7"/>
        <v>Fork-lift driver</v>
      </c>
      <c r="BJ414" t="s">
        <v>1710</v>
      </c>
      <c r="BQ414" s="45" t="s">
        <v>2854</v>
      </c>
      <c r="BR414" s="25" t="s">
        <v>2651</v>
      </c>
    </row>
    <row r="415" spans="15:70">
      <c r="O415" s="25" t="str">
        <f t="shared" si="7"/>
        <v>Foster parent</v>
      </c>
      <c r="BJ415" t="s">
        <v>1713</v>
      </c>
      <c r="BQ415" s="25" t="s">
        <v>2094</v>
      </c>
      <c r="BR415" s="43" t="s">
        <v>2240</v>
      </c>
    </row>
    <row r="416" spans="15:70">
      <c r="O416" s="25" t="str">
        <f t="shared" si="7"/>
        <v>Freelance wedding/event/aerial photographer/videographer</v>
      </c>
      <c r="BJ416" t="s">
        <v>1716</v>
      </c>
      <c r="BQ416" s="45" t="s">
        <v>2652</v>
      </c>
      <c r="BR416" s="25" t="s">
        <v>2653</v>
      </c>
    </row>
    <row r="417" spans="15:70">
      <c r="O417" s="25" t="str">
        <f t="shared" si="7"/>
        <v>Fundraiser</v>
      </c>
      <c r="BJ417" s="78" t="s">
        <v>1718</v>
      </c>
      <c r="BQ417" s="45" t="s">
        <v>2644</v>
      </c>
      <c r="BR417" s="25" t="s">
        <v>2645</v>
      </c>
    </row>
    <row r="418" spans="15:70">
      <c r="O418" s="25" t="str">
        <f t="shared" si="7"/>
        <v>Funeral director</v>
      </c>
      <c r="BJ418" t="s">
        <v>1721</v>
      </c>
      <c r="BQ418" s="89" t="s">
        <v>3721</v>
      </c>
      <c r="BR418" t="s">
        <v>3722</v>
      </c>
    </row>
    <row r="419" spans="15:70">
      <c r="O419" s="25" t="str">
        <f t="shared" si="7"/>
        <v>Game creator</v>
      </c>
      <c r="BJ419" t="s">
        <v>1723</v>
      </c>
      <c r="BQ419" s="45" t="s">
        <v>2270</v>
      </c>
      <c r="BR419" s="25" t="s">
        <v>1986</v>
      </c>
    </row>
    <row r="420" spans="15:70">
      <c r="O420" s="25" t="str">
        <f t="shared" si="7"/>
        <v>Gamekeeper</v>
      </c>
      <c r="BJ420" t="s">
        <v>1726</v>
      </c>
      <c r="BQ420" s="45" t="s">
        <v>2646</v>
      </c>
      <c r="BR420" s="25" t="s">
        <v>2851</v>
      </c>
    </row>
    <row r="421" spans="15:70">
      <c r="O421" s="25" t="str">
        <f t="shared" si="7"/>
        <v>Garden designer</v>
      </c>
      <c r="BJ421" t="s">
        <v>1729</v>
      </c>
      <c r="BQ421" s="45" t="s">
        <v>2656</v>
      </c>
      <c r="BR421" s="25" t="s">
        <v>2859</v>
      </c>
    </row>
    <row r="422" spans="15:70">
      <c r="O422" s="25" t="str">
        <f t="shared" si="7"/>
        <v>Gardener</v>
      </c>
      <c r="BJ422" t="s">
        <v>1732</v>
      </c>
      <c r="BQ422" s="45" t="s">
        <v>2860</v>
      </c>
      <c r="BR422" s="25" t="s">
        <v>2861</v>
      </c>
    </row>
    <row r="423" spans="15:70">
      <c r="O423" s="25" t="str">
        <f t="shared" si="7"/>
        <v>Gas fitter</v>
      </c>
      <c r="BJ423" t="s">
        <v>1735</v>
      </c>
      <c r="BQ423" s="45" t="s">
        <v>2862</v>
      </c>
      <c r="BR423" s="25" t="s">
        <v>3000</v>
      </c>
    </row>
    <row r="424" spans="15:70">
      <c r="O424" s="25" t="str">
        <f t="shared" si="7"/>
        <v>Geek squad</v>
      </c>
      <c r="BJ424" t="s">
        <v>1738</v>
      </c>
      <c r="BQ424" s="45" t="s">
        <v>3001</v>
      </c>
      <c r="BR424" s="25" t="s">
        <v>2865</v>
      </c>
    </row>
    <row r="425" spans="15:70">
      <c r="O425" s="25" t="str">
        <f t="shared" si="7"/>
        <v>Genealogist</v>
      </c>
      <c r="BJ425" t="s">
        <v>1741</v>
      </c>
      <c r="BQ425" s="25" t="s">
        <v>2241</v>
      </c>
      <c r="BR425" s="43" t="s">
        <v>2444</v>
      </c>
    </row>
    <row r="426" spans="15:70">
      <c r="O426" s="25" t="str">
        <f t="shared" si="7"/>
        <v>General contractor</v>
      </c>
      <c r="BJ426" t="s">
        <v>1743</v>
      </c>
      <c r="BQ426" s="25" t="s">
        <v>2445</v>
      </c>
      <c r="BR426" s="43" t="s">
        <v>2446</v>
      </c>
    </row>
    <row r="427" spans="15:70">
      <c r="O427" s="25" t="str">
        <f t="shared" si="7"/>
        <v>General counsel for a phone company</v>
      </c>
      <c r="BJ427" t="s">
        <v>1746</v>
      </c>
      <c r="BQ427" s="25" t="s">
        <v>2447</v>
      </c>
      <c r="BR427" s="43" t="s">
        <v>2448</v>
      </c>
    </row>
    <row r="428" spans="15:70">
      <c r="O428" s="25" t="str">
        <f t="shared" si="7"/>
        <v>Geologist</v>
      </c>
      <c r="BJ428" s="78" t="s">
        <v>1748</v>
      </c>
      <c r="BQ428" t="s">
        <v>2996</v>
      </c>
      <c r="BR428" s="25" t="s">
        <v>3182</v>
      </c>
    </row>
    <row r="429" spans="15:70">
      <c r="O429" s="25" t="str">
        <f t="shared" si="7"/>
        <v>Geophysicist</v>
      </c>
      <c r="BJ429" t="s">
        <v>1750</v>
      </c>
      <c r="BQ429" s="45" t="s">
        <v>2866</v>
      </c>
      <c r="BR429" s="25" t="s">
        <v>2867</v>
      </c>
    </row>
    <row r="430" spans="15:70">
      <c r="O430" s="25" t="str">
        <f t="shared" si="7"/>
        <v>Gladiator</v>
      </c>
      <c r="BJ430" t="s">
        <v>1753</v>
      </c>
      <c r="BQ430" s="45" t="s">
        <v>2868</v>
      </c>
      <c r="BR430" s="25" t="s">
        <v>2869</v>
      </c>
    </row>
    <row r="431" spans="15:70">
      <c r="O431" s="25" t="str">
        <f t="shared" si="7"/>
        <v>Glass blower</v>
      </c>
      <c r="BJ431" t="s">
        <v>1755</v>
      </c>
      <c r="BQ431" s="45" t="s">
        <v>2870</v>
      </c>
      <c r="BR431" s="25" t="s">
        <v>2871</v>
      </c>
    </row>
    <row r="432" spans="15:70">
      <c r="O432" s="25" t="str">
        <f t="shared" si="7"/>
        <v>glue-maker</v>
      </c>
      <c r="BJ432" t="s">
        <v>1758</v>
      </c>
      <c r="BQ432" s="45" t="s">
        <v>2872</v>
      </c>
      <c r="BR432" s="25" t="s">
        <v>3196</v>
      </c>
    </row>
    <row r="433" spans="15:70">
      <c r="O433" s="25" t="str">
        <f t="shared" si="7"/>
        <v>Golf pro shop employee</v>
      </c>
      <c r="BJ433" t="s">
        <v>1761</v>
      </c>
      <c r="BQ433" s="45" t="s">
        <v>839</v>
      </c>
      <c r="BR433" s="25" t="s">
        <v>840</v>
      </c>
    </row>
    <row r="434" spans="15:70">
      <c r="O434" s="25" t="str">
        <f t="shared" si="7"/>
        <v>Grant writer</v>
      </c>
      <c r="BJ434" t="s">
        <v>1764</v>
      </c>
      <c r="BQ434" s="89" t="s">
        <v>3786</v>
      </c>
      <c r="BR434" s="89" t="s">
        <v>3574</v>
      </c>
    </row>
    <row r="435" spans="15:70">
      <c r="O435" s="25" t="str">
        <f t="shared" si="7"/>
        <v>graphic artist</v>
      </c>
      <c r="BJ435" t="s">
        <v>1767</v>
      </c>
      <c r="BQ435" s="25" t="s">
        <v>2449</v>
      </c>
      <c r="BR435" s="43" t="s">
        <v>2454</v>
      </c>
    </row>
    <row r="436" spans="15:70">
      <c r="O436" s="25" t="str">
        <f t="shared" si="7"/>
        <v>Graphic designer</v>
      </c>
      <c r="BJ436" t="s">
        <v>1770</v>
      </c>
      <c r="BQ436" s="25" t="s">
        <v>2455</v>
      </c>
      <c r="BR436" s="43" t="s">
        <v>2817</v>
      </c>
    </row>
    <row r="437" spans="15:70">
      <c r="O437" s="25" t="str">
        <f t="shared" si="7"/>
        <v>Graphic novelist</v>
      </c>
      <c r="BJ437" s="78" t="s">
        <v>1773</v>
      </c>
      <c r="BQ437" s="25" t="s">
        <v>2704</v>
      </c>
      <c r="BR437" s="43" t="s">
        <v>2359</v>
      </c>
    </row>
    <row r="438" spans="15:70">
      <c r="O438" s="25" t="str">
        <f t="shared" si="7"/>
        <v>Grave digger</v>
      </c>
      <c r="BJ438" t="s">
        <v>1776</v>
      </c>
      <c r="BQ438" s="45" t="s">
        <v>3197</v>
      </c>
      <c r="BR438" s="25" t="s">
        <v>3198</v>
      </c>
    </row>
    <row r="439" spans="15:70">
      <c r="O439" s="25" t="str">
        <f t="shared" si="7"/>
        <v>Green building consultant</v>
      </c>
      <c r="BJ439" s="78" t="s">
        <v>1779</v>
      </c>
      <c r="BQ439" t="s">
        <v>3854</v>
      </c>
      <c r="BR439" t="s">
        <v>3855</v>
      </c>
    </row>
    <row r="440" spans="15:70">
      <c r="O440" s="25" t="str">
        <f t="shared" si="7"/>
        <v>Grocery store cashier</v>
      </c>
      <c r="BJ440" t="s">
        <v>1782</v>
      </c>
      <c r="BQ440" s="45" t="s">
        <v>3199</v>
      </c>
      <c r="BR440" s="25" t="s">
        <v>3353</v>
      </c>
    </row>
    <row r="441" spans="15:70">
      <c r="O441" s="25" t="str">
        <f t="shared" si="7"/>
        <v>Groom</v>
      </c>
      <c r="BJ441" t="s">
        <v>1785</v>
      </c>
      <c r="BQ441" s="25" t="s">
        <v>2818</v>
      </c>
      <c r="BR441" s="43" t="s">
        <v>2617</v>
      </c>
    </row>
    <row r="442" spans="15:70">
      <c r="O442" s="25" t="str">
        <f t="shared" si="7"/>
        <v>Groundskeeper at a major league ball park</v>
      </c>
      <c r="BJ442" t="s">
        <v>1787</v>
      </c>
      <c r="BQ442" s="25" t="s">
        <v>2498</v>
      </c>
      <c r="BR442" s="16" t="s">
        <v>2639</v>
      </c>
    </row>
    <row r="443" spans="15:70">
      <c r="O443" s="25" t="str">
        <f t="shared" si="7"/>
        <v>Group home worker</v>
      </c>
      <c r="BJ443" t="s">
        <v>1790</v>
      </c>
      <c r="BQ443" t="s">
        <v>3434</v>
      </c>
      <c r="BR443" s="25" t="s">
        <v>3596</v>
      </c>
    </row>
    <row r="444" spans="15:70">
      <c r="O444" s="25" t="str">
        <f t="shared" si="7"/>
        <v>Guard at an art museum </v>
      </c>
      <c r="BJ444" s="78" t="s">
        <v>1793</v>
      </c>
      <c r="BQ444" t="s">
        <v>3858</v>
      </c>
      <c r="BR444" t="s">
        <v>3859</v>
      </c>
    </row>
    <row r="445" spans="15:70">
      <c r="O445" s="25" t="str">
        <f t="shared" si="7"/>
        <v>Guy who cleans out the vacuum tubes once a year at the bank/hospital/Costco. </v>
      </c>
      <c r="BJ445" t="s">
        <v>1796</v>
      </c>
      <c r="BQ445" s="45" t="s">
        <v>3354</v>
      </c>
      <c r="BR445" s="25" t="s">
        <v>3058</v>
      </c>
    </row>
    <row r="446" spans="15:70">
      <c r="O446" s="25" t="str">
        <f t="shared" si="7"/>
        <v>Hair stylist</v>
      </c>
      <c r="BJ446" t="s">
        <v>1799</v>
      </c>
      <c r="BQ446" s="45" t="s">
        <v>2930</v>
      </c>
      <c r="BR446" s="25" t="s">
        <v>2931</v>
      </c>
    </row>
    <row r="447" spans="15:70">
      <c r="O447" s="25" t="str">
        <f t="shared" si="7"/>
        <v>Hairdresser</v>
      </c>
      <c r="BJ447" t="s">
        <v>1802</v>
      </c>
      <c r="BQ447" s="45" t="s">
        <v>2928</v>
      </c>
      <c r="BR447" s="25" t="s">
        <v>2929</v>
      </c>
    </row>
    <row r="448" spans="15:70">
      <c r="O448" s="25" t="str">
        <f t="shared" si="7"/>
        <v>Hand Model</v>
      </c>
      <c r="BJ448" t="s">
        <v>1805</v>
      </c>
      <c r="BQ448" t="s">
        <v>3871</v>
      </c>
      <c r="BR448" t="s">
        <v>3742</v>
      </c>
    </row>
    <row r="449" spans="15:70">
      <c r="O449" s="25" t="str">
        <f t="shared" si="7"/>
        <v>Handyman</v>
      </c>
      <c r="BJ449" t="s">
        <v>1807</v>
      </c>
      <c r="BQ449" t="s">
        <v>3588</v>
      </c>
      <c r="BR449" t="s">
        <v>3589</v>
      </c>
    </row>
    <row r="450" spans="15:70">
      <c r="O450" s="25" t="str">
        <f t="shared" si="7"/>
        <v>Head Nurse</v>
      </c>
      <c r="BJ450" t="s">
        <v>1810</v>
      </c>
      <c r="BQ450" s="45" t="s">
        <v>2932</v>
      </c>
      <c r="BR450" s="25" t="s">
        <v>2933</v>
      </c>
    </row>
    <row r="451" spans="15:70">
      <c r="O451" s="25" t="str">
        <f t="shared" si="7"/>
        <v>Head Start Teacher.</v>
      </c>
      <c r="BJ451" t="s">
        <v>1813</v>
      </c>
      <c r="BQ451" s="45" t="s">
        <v>3272</v>
      </c>
      <c r="BR451" s="25" t="s">
        <v>3271</v>
      </c>
    </row>
    <row r="452" spans="15:70">
      <c r="O452" s="25" t="str">
        <f t="shared" si="7"/>
        <v>Health visitor</v>
      </c>
      <c r="BJ452" s="78" t="s">
        <v>1816</v>
      </c>
      <c r="BQ452" s="45" t="s">
        <v>3273</v>
      </c>
      <c r="BR452" s="25" t="s">
        <v>3274</v>
      </c>
    </row>
    <row r="453" spans="15:70">
      <c r="O453" s="25" t="str">
        <f t="shared" si="7"/>
        <v>Healthcare assistant</v>
      </c>
      <c r="BJ453" t="s">
        <v>1819</v>
      </c>
      <c r="BQ453" s="45" t="s">
        <v>2260</v>
      </c>
      <c r="BR453" s="25" t="s">
        <v>2462</v>
      </c>
    </row>
    <row r="454" spans="15:70">
      <c r="O454" s="25" t="str">
        <f t="shared" si="7"/>
        <v>Heath care aide</v>
      </c>
      <c r="BJ454" t="s">
        <v>1822</v>
      </c>
      <c r="BQ454" s="45" t="s">
        <v>3275</v>
      </c>
      <c r="BR454" s="25" t="s">
        <v>3139</v>
      </c>
    </row>
    <row r="455" spans="15:70">
      <c r="O455" s="25" t="str">
        <f t="shared" si="7"/>
        <v>Heating engineer</v>
      </c>
      <c r="BJ455" t="s">
        <v>1825</v>
      </c>
      <c r="BQ455" s="45" t="s">
        <v>3140</v>
      </c>
      <c r="BR455" s="25" t="s">
        <v>3141</v>
      </c>
    </row>
    <row r="456" spans="15:70">
      <c r="O456" s="25" t="str">
        <f t="shared" si="7"/>
        <v>Hedge Wizard</v>
      </c>
      <c r="BJ456" t="s">
        <v>1828</v>
      </c>
      <c r="BQ456" s="45" t="s">
        <v>3142</v>
      </c>
      <c r="BR456" s="25" t="s">
        <v>3282</v>
      </c>
    </row>
    <row r="457" spans="15:70">
      <c r="O457" s="25" t="str">
        <f t="shared" si="7"/>
        <v>Heir</v>
      </c>
      <c r="BJ457" t="s">
        <v>1831</v>
      </c>
      <c r="BQ457" s="25" t="s">
        <v>2274</v>
      </c>
      <c r="BR457" s="43" t="s">
        <v>2551</v>
      </c>
    </row>
    <row r="458" spans="15:70">
      <c r="O458" s="25" t="str">
        <f t="shared" si="7"/>
        <v>Herbalist</v>
      </c>
      <c r="BJ458" t="s">
        <v>1834</v>
      </c>
      <c r="BQ458" s="25" t="s">
        <v>2552</v>
      </c>
      <c r="BR458" s="43" t="s">
        <v>2349</v>
      </c>
    </row>
    <row r="459" spans="15:70">
      <c r="O459" s="25" t="str">
        <f t="shared" si="7"/>
        <v>Herbarium archivist</v>
      </c>
      <c r="BJ459" t="s">
        <v>1837</v>
      </c>
      <c r="BQ459" s="25" t="s">
        <v>2350</v>
      </c>
      <c r="BR459" s="43" t="s">
        <v>2351</v>
      </c>
    </row>
    <row r="460" spans="15:70">
      <c r="O460" s="25" t="str">
        <f t="shared" si="7"/>
        <v>High school history teacher</v>
      </c>
      <c r="BJ460" t="s">
        <v>1840</v>
      </c>
      <c r="BQ460" t="s">
        <v>3860</v>
      </c>
      <c r="BR460" t="s">
        <v>3706</v>
      </c>
    </row>
    <row r="461" spans="15:70">
      <c r="O461" s="25" t="str">
        <f t="shared" si="7"/>
        <v>High school teacher at an alternative school for near-dropouts. </v>
      </c>
      <c r="BJ461" t="s">
        <v>1842</v>
      </c>
      <c r="BQ461" s="89" t="s">
        <v>3320</v>
      </c>
      <c r="BR461" t="s">
        <v>3484</v>
      </c>
    </row>
    <row r="462" spans="15:70">
      <c r="O462" s="25" t="str">
        <f t="shared" si="7"/>
        <v>Highway flag person</v>
      </c>
      <c r="BJ462" t="s">
        <v>1844</v>
      </c>
      <c r="BQ462" t="s">
        <v>3920</v>
      </c>
      <c r="BR462" t="s">
        <v>3825</v>
      </c>
    </row>
    <row r="463" spans="15:70">
      <c r="O463" s="25" t="str">
        <f t="shared" si="7"/>
        <v>Historian</v>
      </c>
      <c r="BJ463" t="s">
        <v>1847</v>
      </c>
      <c r="BQ463" s="45" t="s">
        <v>3283</v>
      </c>
      <c r="BR463" s="25" t="s">
        <v>3602</v>
      </c>
    </row>
    <row r="464" spans="15:70">
      <c r="O464" s="25" t="str">
        <f t="shared" si="7"/>
        <v>Historical remodeler (carpenter) </v>
      </c>
      <c r="BJ464" t="s">
        <v>1850</v>
      </c>
      <c r="BQ464" s="45" t="s">
        <v>2463</v>
      </c>
      <c r="BR464" s="25" t="s">
        <v>2464</v>
      </c>
    </row>
    <row r="465" spans="15:70">
      <c r="O465" s="25" t="str">
        <f t="shared" ref="O465:O485" si="8">IF(G$12=BK$1,BK373,BJ373)</f>
        <v>Home help for families with special needs children. (help out around the house, help out with the kids, babysit when the parents need time to themselves.</v>
      </c>
      <c r="BJ465" t="s">
        <v>1853</v>
      </c>
      <c r="BQ465" s="45" t="s">
        <v>2465</v>
      </c>
      <c r="BR465" s="25" t="s">
        <v>2466</v>
      </c>
    </row>
    <row r="466" spans="15:70">
      <c r="O466" s="25" t="str">
        <f t="shared" si="8"/>
        <v>Homemaker</v>
      </c>
      <c r="BJ466" t="s">
        <v>1856</v>
      </c>
      <c r="BQ466" s="45" t="s">
        <v>2467</v>
      </c>
      <c r="BR466" s="25" t="s">
        <v>2265</v>
      </c>
    </row>
    <row r="467" spans="15:70">
      <c r="O467" s="25" t="str">
        <f t="shared" si="8"/>
        <v>Homeopath</v>
      </c>
      <c r="BJ467" t="s">
        <v>1168</v>
      </c>
      <c r="BQ467" s="45" t="s">
        <v>2266</v>
      </c>
      <c r="BR467" s="25" t="s">
        <v>2267</v>
      </c>
    </row>
    <row r="468" spans="15:70">
      <c r="O468" s="25" t="str">
        <f t="shared" si="8"/>
        <v>Home-worker</v>
      </c>
      <c r="BJ468" t="s">
        <v>1171</v>
      </c>
      <c r="BQ468" s="45" t="s">
        <v>2268</v>
      </c>
      <c r="BR468" s="25" t="s">
        <v>2269</v>
      </c>
    </row>
    <row r="469" spans="15:70">
      <c r="O469" s="25" t="str">
        <f t="shared" si="8"/>
        <v>Horse groomer (in the competitive horse world the equivalent of a golfer's caddy)</v>
      </c>
      <c r="BJ469" t="s">
        <v>1174</v>
      </c>
      <c r="BQ469" s="89" t="s">
        <v>3485</v>
      </c>
      <c r="BR469" t="s">
        <v>3486</v>
      </c>
    </row>
    <row r="470" spans="15:70">
      <c r="O470" s="25" t="str">
        <f t="shared" si="8"/>
        <v>Horticulturalist</v>
      </c>
      <c r="BJ470" t="s">
        <v>1177</v>
      </c>
      <c r="BQ470" s="45" t="s">
        <v>1987</v>
      </c>
      <c r="BR470" s="25" t="s">
        <v>1988</v>
      </c>
    </row>
    <row r="471" spans="15:70">
      <c r="O471" s="25" t="str">
        <f t="shared" si="8"/>
        <v>Hostess at a café. </v>
      </c>
      <c r="BJ471" t="s">
        <v>1180</v>
      </c>
      <c r="BQ471" t="s">
        <v>3692</v>
      </c>
      <c r="BR471" t="s">
        <v>3250</v>
      </c>
    </row>
    <row r="472" spans="15:70">
      <c r="O472" s="25" t="str">
        <f t="shared" si="8"/>
        <v>Hot tub sales person </v>
      </c>
      <c r="BJ472" t="s">
        <v>1182</v>
      </c>
      <c r="BQ472" s="45" t="s">
        <v>2654</v>
      </c>
      <c r="BR472" s="25" t="s">
        <v>2655</v>
      </c>
    </row>
    <row r="473" spans="15:70">
      <c r="O473" s="25" t="str">
        <f t="shared" si="8"/>
        <v>Hotel employee</v>
      </c>
      <c r="BJ473" t="s">
        <v>1184</v>
      </c>
      <c r="BQ473" t="s">
        <v>3768</v>
      </c>
      <c r="BR473" s="58" t="s">
        <v>3606</v>
      </c>
    </row>
    <row r="474" spans="15:70">
      <c r="O474" s="25" t="str">
        <f t="shared" si="8"/>
        <v>House inspector.</v>
      </c>
      <c r="BJ474" t="s">
        <v>1187</v>
      </c>
      <c r="BQ474" t="s">
        <v>3693</v>
      </c>
      <c r="BR474" t="s">
        <v>3251</v>
      </c>
    </row>
    <row r="475" spans="15:70">
      <c r="O475" s="25" t="str">
        <f t="shared" si="8"/>
        <v>House painter</v>
      </c>
      <c r="BJ475" t="s">
        <v>1190</v>
      </c>
      <c r="BQ475" t="s">
        <v>3879</v>
      </c>
      <c r="BR475" t="s">
        <v>3880</v>
      </c>
    </row>
    <row r="476" spans="15:70">
      <c r="O476" s="25" t="str">
        <f t="shared" si="8"/>
        <v>Housekeeper</v>
      </c>
      <c r="BJ476" s="78" t="s">
        <v>1192</v>
      </c>
      <c r="BQ476" t="s">
        <v>3881</v>
      </c>
      <c r="BR476" t="s">
        <v>3882</v>
      </c>
    </row>
    <row r="477" spans="15:70">
      <c r="O477" s="25" t="str">
        <f t="shared" si="8"/>
        <v>Human resources</v>
      </c>
      <c r="BJ477" t="s">
        <v>1195</v>
      </c>
      <c r="BQ477" t="s">
        <v>3883</v>
      </c>
      <c r="BR477" t="s">
        <v>3644</v>
      </c>
    </row>
    <row r="478" spans="15:70">
      <c r="O478" s="25" t="str">
        <f t="shared" si="8"/>
        <v>Human resources for the research and marketing arm of a pet food company</v>
      </c>
      <c r="BJ478" t="s">
        <v>1198</v>
      </c>
      <c r="BQ478" s="25" t="s">
        <v>2352</v>
      </c>
      <c r="BR478" s="43" t="s">
        <v>2353</v>
      </c>
    </row>
    <row r="479" spans="15:70">
      <c r="O479" s="25" t="str">
        <f t="shared" si="8"/>
        <v>Hypnotherapist</v>
      </c>
      <c r="BJ479" t="s">
        <v>1201</v>
      </c>
      <c r="BQ479" t="s">
        <v>3694</v>
      </c>
      <c r="BR479" t="s">
        <v>3417</v>
      </c>
    </row>
    <row r="480" spans="15:70">
      <c r="O480" s="25" t="str">
        <f t="shared" si="8"/>
        <v>Illustrator</v>
      </c>
      <c r="BJ480" t="s">
        <v>1204</v>
      </c>
      <c r="BQ480" s="25" t="s">
        <v>2354</v>
      </c>
      <c r="BR480" s="43" t="s">
        <v>2556</v>
      </c>
    </row>
    <row r="481" spans="15:70">
      <c r="O481" s="25" t="str">
        <f t="shared" si="8"/>
        <v>illustrator/cartoonist</v>
      </c>
      <c r="BJ481" t="s">
        <v>1207</v>
      </c>
      <c r="BQ481" s="45" t="s">
        <v>1989</v>
      </c>
      <c r="BR481" s="25" t="s">
        <v>2140</v>
      </c>
    </row>
    <row r="482" spans="15:70">
      <c r="O482" s="25" t="str">
        <f t="shared" si="8"/>
        <v>Immigration officer</v>
      </c>
      <c r="BJ482" t="s">
        <v>1209</v>
      </c>
      <c r="BQ482" t="s">
        <v>3826</v>
      </c>
      <c r="BR482" t="s">
        <v>3878</v>
      </c>
    </row>
    <row r="483" spans="15:70">
      <c r="O483" s="25" t="str">
        <f t="shared" si="8"/>
        <v>improv actor</v>
      </c>
      <c r="BJ483" t="s">
        <v>1211</v>
      </c>
      <c r="BQ483" s="45" t="s">
        <v>2143</v>
      </c>
      <c r="BR483" s="25" t="s">
        <v>1996</v>
      </c>
    </row>
    <row r="484" spans="15:70">
      <c r="O484" s="25" t="str">
        <f t="shared" si="8"/>
        <v>Independent means</v>
      </c>
      <c r="BJ484" t="s">
        <v>1214</v>
      </c>
      <c r="BQ484" s="45" t="s">
        <v>1997</v>
      </c>
      <c r="BR484" s="25" t="s">
        <v>1998</v>
      </c>
    </row>
    <row r="485" spans="15:70">
      <c r="O485" s="25" t="str">
        <f t="shared" si="8"/>
        <v>Information (411) operator</v>
      </c>
      <c r="BJ485" t="s">
        <v>1217</v>
      </c>
      <c r="BQ485" s="45" t="s">
        <v>1022</v>
      </c>
      <c r="BR485" s="25" t="s">
        <v>1023</v>
      </c>
    </row>
    <row r="486" spans="15:70">
      <c r="O486" s="25" t="str">
        <f t="shared" ref="O486:O549" si="9">IF(G$12=BK$1,BJ394&amp;" [fantastic]",BJ394)</f>
        <v>Instructor at a college</v>
      </c>
      <c r="BJ486" t="s">
        <v>1220</v>
      </c>
      <c r="BQ486" s="45" t="s">
        <v>1024</v>
      </c>
      <c r="BR486" s="25" t="s">
        <v>1025</v>
      </c>
    </row>
    <row r="487" spans="15:70">
      <c r="O487" s="25" t="str">
        <f t="shared" si="9"/>
        <v>Insurance adjuster</v>
      </c>
      <c r="BJ487" t="s">
        <v>1223</v>
      </c>
      <c r="BQ487" s="45" t="s">
        <v>1026</v>
      </c>
      <c r="BR487" s="25" t="s">
        <v>1027</v>
      </c>
    </row>
    <row r="488" spans="15:70">
      <c r="O488" s="25" t="str">
        <f t="shared" si="9"/>
        <v>Insurance consultant</v>
      </c>
      <c r="BJ488" t="s">
        <v>1226</v>
      </c>
      <c r="BQ488" s="25" t="s">
        <v>2627</v>
      </c>
      <c r="BR488" s="43" t="s">
        <v>2628</v>
      </c>
    </row>
    <row r="489" spans="15:70">
      <c r="O489" s="25" t="str">
        <f t="shared" si="9"/>
        <v>Insurance salesman</v>
      </c>
      <c r="BJ489" t="s">
        <v>1229</v>
      </c>
      <c r="BQ489" s="45" t="s">
        <v>1028</v>
      </c>
      <c r="BR489" s="25" t="s">
        <v>1029</v>
      </c>
    </row>
    <row r="490" spans="15:70">
      <c r="O490" s="25" t="str">
        <f t="shared" si="9"/>
        <v>Interior designer</v>
      </c>
      <c r="BJ490" t="s">
        <v>1232</v>
      </c>
      <c r="BQ490" s="45" t="s">
        <v>1032</v>
      </c>
      <c r="BR490" s="25" t="s">
        <v>1033</v>
      </c>
    </row>
    <row r="491" spans="15:70">
      <c r="O491" s="25" t="str">
        <f t="shared" si="9"/>
        <v>Interpreter</v>
      </c>
      <c r="BJ491" t="s">
        <v>1235</v>
      </c>
      <c r="BQ491" s="45" t="s">
        <v>1034</v>
      </c>
      <c r="BR491" s="25" t="s">
        <v>1035</v>
      </c>
    </row>
    <row r="492" spans="15:70">
      <c r="O492" s="25" t="str">
        <f t="shared" si="9"/>
        <v>Inventor</v>
      </c>
      <c r="BJ492" t="s">
        <v>1237</v>
      </c>
      <c r="BQ492" t="s">
        <v>3645</v>
      </c>
      <c r="BR492" t="s">
        <v>3646</v>
      </c>
    </row>
    <row r="493" spans="15:70">
      <c r="O493" s="25" t="str">
        <f t="shared" si="9"/>
        <v>Investigate allegations of abuse and neglect of people with disabilities</v>
      </c>
      <c r="BJ493" s="78" t="s">
        <v>1240</v>
      </c>
      <c r="BQ493" s="45" t="s">
        <v>1036</v>
      </c>
      <c r="BR493" s="25" t="s">
        <v>1037</v>
      </c>
    </row>
    <row r="494" spans="15:70">
      <c r="O494" s="25" t="str">
        <f t="shared" si="9"/>
        <v>Investigative</v>
      </c>
      <c r="BJ494" s="78" t="s">
        <v>1243</v>
      </c>
      <c r="BQ494" t="s">
        <v>3647</v>
      </c>
      <c r="BR494" t="s">
        <v>3831</v>
      </c>
    </row>
    <row r="495" spans="15:70">
      <c r="O495" s="25" t="str">
        <f t="shared" si="9"/>
        <v>IRS (tax department) worker</v>
      </c>
      <c r="BJ495" t="s">
        <v>1246</v>
      </c>
      <c r="BQ495" t="s">
        <v>3780</v>
      </c>
      <c r="BR495" t="s">
        <v>3461</v>
      </c>
    </row>
    <row r="496" spans="15:70">
      <c r="O496" s="25" t="str">
        <f t="shared" si="9"/>
        <v>IT consultant</v>
      </c>
      <c r="BJ496" s="78" t="s">
        <v>1249</v>
      </c>
      <c r="BQ496" t="s">
        <v>3832</v>
      </c>
      <c r="BR496" t="s">
        <v>3779</v>
      </c>
    </row>
    <row r="497" spans="15:70">
      <c r="O497" s="25" t="str">
        <f t="shared" si="9"/>
        <v>Jail Commander</v>
      </c>
      <c r="BJ497" t="s">
        <v>1251</v>
      </c>
      <c r="BQ497" t="s">
        <v>3462</v>
      </c>
      <c r="BR497" t="s">
        <v>3463</v>
      </c>
    </row>
    <row r="498" spans="15:70">
      <c r="O498" s="25" t="str">
        <f t="shared" si="9"/>
        <v>jeweler</v>
      </c>
      <c r="BJ498" t="s">
        <v>1253</v>
      </c>
      <c r="BQ498" s="45" t="s">
        <v>1655</v>
      </c>
      <c r="BR498" s="25" t="s">
        <v>1656</v>
      </c>
    </row>
    <row r="499" spans="15:70">
      <c r="O499" s="25" t="str">
        <f t="shared" si="9"/>
        <v>Jewellery maker</v>
      </c>
      <c r="BJ499" t="s">
        <v>1256</v>
      </c>
      <c r="BQ499" s="25" t="s">
        <v>2834</v>
      </c>
      <c r="BR499" s="43" t="s">
        <v>2835</v>
      </c>
    </row>
    <row r="500" spans="15:70">
      <c r="O500" s="25" t="str">
        <f t="shared" si="9"/>
        <v>Jewelry design/repair</v>
      </c>
      <c r="BJ500" t="s">
        <v>1259</v>
      </c>
      <c r="BQ500" s="45" t="s">
        <v>2041</v>
      </c>
      <c r="BR500" s="25" t="s">
        <v>2189</v>
      </c>
    </row>
    <row r="501" spans="15:70">
      <c r="O501" s="25" t="str">
        <f t="shared" si="9"/>
        <v>Jockey</v>
      </c>
      <c r="BJ501" t="s">
        <v>1262</v>
      </c>
      <c r="BQ501" s="45" t="s">
        <v>1651</v>
      </c>
      <c r="BR501" s="25" t="s">
        <v>1652</v>
      </c>
    </row>
    <row r="502" spans="15:70">
      <c r="O502" s="25" t="str">
        <f t="shared" si="9"/>
        <v>Journalist</v>
      </c>
      <c r="BJ502" t="s">
        <v>1265</v>
      </c>
      <c r="BQ502" t="s">
        <v>1868</v>
      </c>
      <c r="BR502" t="s">
        <v>1884</v>
      </c>
    </row>
    <row r="503" spans="15:70">
      <c r="O503" s="25" t="str">
        <f t="shared" si="9"/>
        <v>Journalist, small local newspaper</v>
      </c>
      <c r="BJ503" t="s">
        <v>1268</v>
      </c>
      <c r="BQ503" t="s">
        <v>1869</v>
      </c>
      <c r="BR503" t="s">
        <v>1885</v>
      </c>
    </row>
    <row r="504" spans="15:70">
      <c r="O504" s="25" t="str">
        <f t="shared" si="9"/>
        <v>Judge</v>
      </c>
      <c r="BJ504" t="s">
        <v>1271</v>
      </c>
      <c r="BQ504" t="s">
        <v>1870</v>
      </c>
      <c r="BR504" t="s">
        <v>1886</v>
      </c>
    </row>
    <row r="505" spans="15:70">
      <c r="O505" s="25" t="str">
        <f t="shared" si="9"/>
        <v>Judo instructor</v>
      </c>
      <c r="BJ505" t="s">
        <v>1274</v>
      </c>
      <c r="BQ505" t="s">
        <v>1871</v>
      </c>
      <c r="BR505" t="s">
        <v>2046</v>
      </c>
    </row>
    <row r="506" spans="15:70">
      <c r="O506" s="25" t="str">
        <f t="shared" si="9"/>
        <v>Juvenile Detention worker</v>
      </c>
      <c r="BJ506" t="s">
        <v>1277</v>
      </c>
      <c r="BQ506" t="s">
        <v>1872</v>
      </c>
      <c r="BR506" t="s">
        <v>2047</v>
      </c>
    </row>
    <row r="507" spans="15:70">
      <c r="O507" s="25" t="str">
        <f t="shared" si="9"/>
        <v>Kennel worker</v>
      </c>
      <c r="BJ507" t="s">
        <v>1279</v>
      </c>
      <c r="BQ507" t="s">
        <v>1873</v>
      </c>
      <c r="BR507" t="s">
        <v>2048</v>
      </c>
    </row>
    <row r="508" spans="15:70">
      <c r="O508" s="25" t="str">
        <f t="shared" si="9"/>
        <v>Kindergarten teacher</v>
      </c>
      <c r="BJ508" t="s">
        <v>1282</v>
      </c>
      <c r="BQ508" t="s">
        <v>1874</v>
      </c>
      <c r="BR508" t="s">
        <v>1893</v>
      </c>
    </row>
    <row r="509" spans="15:70">
      <c r="O509" s="25" t="str">
        <f t="shared" si="9"/>
        <v>knitter</v>
      </c>
      <c r="BJ509" t="s">
        <v>1285</v>
      </c>
      <c r="BQ509" t="s">
        <v>1875</v>
      </c>
      <c r="BR509" t="s">
        <v>1894</v>
      </c>
    </row>
    <row r="510" spans="15:70">
      <c r="O510" s="25" t="str">
        <f t="shared" si="9"/>
        <v>Laboratory technician</v>
      </c>
      <c r="BJ510" t="s">
        <v>1292</v>
      </c>
      <c r="BQ510" t="s">
        <v>1876</v>
      </c>
      <c r="BR510" t="s">
        <v>923</v>
      </c>
    </row>
    <row r="511" spans="15:70">
      <c r="O511" s="25" t="str">
        <f t="shared" si="9"/>
        <v>Labourer</v>
      </c>
      <c r="BJ511" t="s">
        <v>1295</v>
      </c>
      <c r="BQ511" t="s">
        <v>1877</v>
      </c>
      <c r="BR511" t="s">
        <v>924</v>
      </c>
    </row>
    <row r="512" spans="15:70">
      <c r="O512" s="25" t="str">
        <f t="shared" si="9"/>
        <v>Landowner</v>
      </c>
      <c r="BJ512" t="s">
        <v>1298</v>
      </c>
      <c r="BQ512" t="s">
        <v>1878</v>
      </c>
      <c r="BR512" t="s">
        <v>925</v>
      </c>
    </row>
    <row r="513" spans="15:70">
      <c r="O513" s="25" t="str">
        <f t="shared" si="9"/>
        <v>Landscape architect</v>
      </c>
      <c r="BJ513" t="s">
        <v>1300</v>
      </c>
      <c r="BQ513" t="s">
        <v>1879</v>
      </c>
      <c r="BR513" t="s">
        <v>926</v>
      </c>
    </row>
    <row r="514" spans="15:70">
      <c r="O514" s="25" t="str">
        <f t="shared" si="9"/>
        <v>Landscape gardener</v>
      </c>
      <c r="BJ514" t="s">
        <v>1303</v>
      </c>
      <c r="BQ514" t="s">
        <v>1880</v>
      </c>
      <c r="BR514" t="s">
        <v>927</v>
      </c>
    </row>
    <row r="515" spans="15:70">
      <c r="O515" s="25" t="str">
        <f t="shared" si="9"/>
        <v>Lap dancer</v>
      </c>
      <c r="BJ515" t="s">
        <v>629</v>
      </c>
      <c r="BQ515" t="s">
        <v>1881</v>
      </c>
      <c r="BR515" t="s">
        <v>928</v>
      </c>
    </row>
    <row r="516" spans="15:70">
      <c r="O516" s="25" t="str">
        <f t="shared" si="9"/>
        <v>Law Enforcement</v>
      </c>
      <c r="BJ516" t="s">
        <v>631</v>
      </c>
      <c r="BQ516" t="s">
        <v>1882</v>
      </c>
      <c r="BR516" t="s">
        <v>929</v>
      </c>
    </row>
    <row r="517" spans="15:70">
      <c r="O517" s="25" t="str">
        <f t="shared" si="9"/>
        <v>Lawn service/snowplow operator</v>
      </c>
      <c r="BJ517" t="s">
        <v>634</v>
      </c>
      <c r="BQ517" t="s">
        <v>1883</v>
      </c>
      <c r="BR517" t="s">
        <v>930</v>
      </c>
    </row>
    <row r="518" spans="15:70">
      <c r="O518" s="25" t="str">
        <f t="shared" si="9"/>
        <v>Lawyer</v>
      </c>
      <c r="BJ518" s="78" t="s">
        <v>637</v>
      </c>
      <c r="BQ518" s="45" t="s">
        <v>2190</v>
      </c>
      <c r="BR518" s="25" t="s">
        <v>2191</v>
      </c>
    </row>
    <row r="519" spans="15:70">
      <c r="O519" s="25" t="str">
        <f t="shared" si="9"/>
        <v>Leaflet distributor</v>
      </c>
      <c r="BJ519" t="s">
        <v>640</v>
      </c>
      <c r="BQ519" s="45" t="s">
        <v>2192</v>
      </c>
      <c r="BR519" s="25" t="s">
        <v>2332</v>
      </c>
    </row>
    <row r="520" spans="15:70">
      <c r="O520" s="25" t="str">
        <f t="shared" si="9"/>
        <v>leather worker</v>
      </c>
      <c r="BJ520" t="s">
        <v>643</v>
      </c>
      <c r="BQ520" s="45" t="s">
        <v>2333</v>
      </c>
      <c r="BR520" s="25" t="s">
        <v>2334</v>
      </c>
    </row>
    <row r="521" spans="15:70">
      <c r="O521" s="25" t="str">
        <f t="shared" si="9"/>
        <v>Lecturer</v>
      </c>
      <c r="BJ521" t="s">
        <v>646</v>
      </c>
      <c r="BQ521" t="s">
        <v>3739</v>
      </c>
      <c r="BR521" t="s">
        <v>3868</v>
      </c>
    </row>
    <row r="522" spans="15:70">
      <c r="O522" s="25" t="str">
        <f t="shared" si="9"/>
        <v>Legal secretary</v>
      </c>
      <c r="BJ522" t="s">
        <v>649</v>
      </c>
      <c r="BQ522" s="25" t="s">
        <v>2836</v>
      </c>
      <c r="BR522" s="43" t="s">
        <v>2503</v>
      </c>
    </row>
    <row r="523" spans="15:70">
      <c r="O523" s="25" t="str">
        <f t="shared" si="9"/>
        <v>Librarian</v>
      </c>
      <c r="BJ523" t="s">
        <v>651</v>
      </c>
      <c r="BQ523" s="45" t="s">
        <v>2200</v>
      </c>
      <c r="BR523" s="25" t="s">
        <v>2201</v>
      </c>
    </row>
    <row r="524" spans="15:70">
      <c r="O524" s="25" t="str">
        <f t="shared" si="9"/>
        <v>Librarian's assistant</v>
      </c>
      <c r="BJ524" t="s">
        <v>652</v>
      </c>
      <c r="BQ524" s="45" t="s">
        <v>2202</v>
      </c>
      <c r="BR524" s="25" t="s">
        <v>1897</v>
      </c>
    </row>
    <row r="525" spans="15:70">
      <c r="O525" s="25" t="str">
        <f t="shared" si="9"/>
        <v>Life guard</v>
      </c>
      <c r="BJ525" t="s">
        <v>653</v>
      </c>
      <c r="BQ525" t="s">
        <v>3464</v>
      </c>
      <c r="BR525" t="s">
        <v>3465</v>
      </c>
    </row>
    <row r="526" spans="15:70">
      <c r="O526" s="25" t="str">
        <f t="shared" si="9"/>
        <v>Lifeguard, Volunteer</v>
      </c>
      <c r="BJ526" t="s">
        <v>654</v>
      </c>
      <c r="BQ526" s="45" t="s">
        <v>2029</v>
      </c>
      <c r="BR526" s="25" t="s">
        <v>2177</v>
      </c>
    </row>
    <row r="527" spans="15:70">
      <c r="O527" s="25" t="str">
        <f t="shared" si="9"/>
        <v>Lift engineer</v>
      </c>
      <c r="BJ527" s="78" t="s">
        <v>656</v>
      </c>
      <c r="BQ527" s="45" t="s">
        <v>1657</v>
      </c>
      <c r="BR527" s="25" t="s">
        <v>1658</v>
      </c>
    </row>
    <row r="528" spans="15:70">
      <c r="O528" s="25" t="str">
        <f t="shared" si="9"/>
        <v>Lighthouse keeper</v>
      </c>
      <c r="BJ528" t="s">
        <v>659</v>
      </c>
      <c r="BQ528" s="45" t="s">
        <v>1654</v>
      </c>
      <c r="BR528" s="25" t="s">
        <v>1653</v>
      </c>
    </row>
    <row r="529" spans="15:70">
      <c r="O529" s="25" t="str">
        <f t="shared" si="9"/>
        <v>linguis</v>
      </c>
      <c r="BJ529" t="s">
        <v>662</v>
      </c>
      <c r="BQ529" s="45" t="s">
        <v>1645</v>
      </c>
      <c r="BR529" s="25" t="s">
        <v>1646</v>
      </c>
    </row>
    <row r="530" spans="15:70">
      <c r="O530" s="25" t="str">
        <f t="shared" si="9"/>
        <v>Literary agent</v>
      </c>
      <c r="BJ530" t="s">
        <v>665</v>
      </c>
      <c r="BQ530" s="45" t="s">
        <v>1648</v>
      </c>
      <c r="BR530" s="25" t="s">
        <v>1649</v>
      </c>
    </row>
    <row r="531" spans="15:70">
      <c r="O531" s="25" t="str">
        <f t="shared" si="9"/>
        <v>literature professor</v>
      </c>
      <c r="BJ531" t="s">
        <v>667</v>
      </c>
      <c r="BQ531" s="45" t="s">
        <v>1650</v>
      </c>
      <c r="BR531" s="25" t="s">
        <v>1647</v>
      </c>
    </row>
    <row r="532" spans="15:70">
      <c r="O532" s="25" t="str">
        <f t="shared" si="9"/>
        <v>Local govt worker</v>
      </c>
      <c r="BJ532" t="s">
        <v>670</v>
      </c>
      <c r="BQ532" s="45" t="s">
        <v>2058</v>
      </c>
      <c r="BR532" s="25" t="s">
        <v>2059</v>
      </c>
    </row>
    <row r="533" spans="15:70">
      <c r="O533" s="25" t="str">
        <f t="shared" si="9"/>
        <v>Lock keeper</v>
      </c>
      <c r="BJ533" t="s">
        <v>673</v>
      </c>
      <c r="BQ533" s="45" t="s">
        <v>1898</v>
      </c>
      <c r="BR533" s="25" t="s">
        <v>1899</v>
      </c>
    </row>
    <row r="534" spans="15:70">
      <c r="O534" s="25" t="str">
        <f t="shared" si="9"/>
        <v>Locksmith</v>
      </c>
      <c r="BJ534" t="s">
        <v>676</v>
      </c>
      <c r="BQ534" s="45" t="s">
        <v>1900</v>
      </c>
      <c r="BR534" s="25" t="s">
        <v>2057</v>
      </c>
    </row>
    <row r="535" spans="15:70">
      <c r="O535" s="25" t="str">
        <f t="shared" si="9"/>
        <v>Logger</v>
      </c>
      <c r="BJ535" t="s">
        <v>679</v>
      </c>
      <c r="BQ535" t="s">
        <v>3848</v>
      </c>
      <c r="BR535" t="s">
        <v>3896</v>
      </c>
    </row>
    <row r="536" spans="15:70">
      <c r="O536" s="25" t="str">
        <f t="shared" si="9"/>
        <v>logger</v>
      </c>
      <c r="BJ536" t="s">
        <v>682</v>
      </c>
      <c r="BQ536" t="s">
        <v>3466</v>
      </c>
      <c r="BR536" t="s">
        <v>3620</v>
      </c>
    </row>
    <row r="537" spans="15:70">
      <c r="O537" s="25" t="str">
        <f t="shared" si="9"/>
        <v>Lorry driver</v>
      </c>
      <c r="BJ537" t="s">
        <v>685</v>
      </c>
      <c r="BQ537" t="s">
        <v>3621</v>
      </c>
      <c r="BR537" t="s">
        <v>3622</v>
      </c>
    </row>
    <row r="538" spans="15:70">
      <c r="O538" s="25" t="str">
        <f t="shared" si="9"/>
        <v>Machinist</v>
      </c>
      <c r="BJ538" t="s">
        <v>688</v>
      </c>
      <c r="BQ538" s="25" t="s">
        <v>2504</v>
      </c>
      <c r="BR538" s="43" t="s">
        <v>2505</v>
      </c>
    </row>
    <row r="539" spans="15:70">
      <c r="O539" s="25" t="str">
        <f t="shared" si="9"/>
        <v>Magazine editor</v>
      </c>
      <c r="BJ539" t="s">
        <v>691</v>
      </c>
      <c r="BQ539" t="s">
        <v>3638</v>
      </c>
      <c r="BR539" s="25" t="s">
        <v>3639</v>
      </c>
    </row>
    <row r="540" spans="15:70">
      <c r="O540" s="25" t="str">
        <f t="shared" si="9"/>
        <v>Magician</v>
      </c>
      <c r="BJ540" t="s">
        <v>694</v>
      </c>
      <c r="BQ540" t="s">
        <v>3636</v>
      </c>
      <c r="BR540" s="25" t="s">
        <v>3637</v>
      </c>
    </row>
    <row r="541" spans="15:70">
      <c r="O541" s="25" t="str">
        <f t="shared" si="9"/>
        <v>Magistrate</v>
      </c>
      <c r="BJ541" t="s">
        <v>697</v>
      </c>
      <c r="BQ541" s="45" t="s">
        <v>2060</v>
      </c>
      <c r="BR541" s="25" t="s">
        <v>1905</v>
      </c>
    </row>
    <row r="542" spans="15:70">
      <c r="O542" s="25" t="str">
        <f t="shared" si="9"/>
        <v>Mail carrier (mail carriers know A LOT about the people on their streets.)</v>
      </c>
      <c r="BJ542" t="s">
        <v>699</v>
      </c>
      <c r="BQ542" t="s">
        <v>3707</v>
      </c>
      <c r="BR542" t="s">
        <v>3708</v>
      </c>
    </row>
    <row r="543" spans="15:70">
      <c r="O543" s="25" t="str">
        <f t="shared" si="9"/>
        <v>Make-up artist</v>
      </c>
      <c r="BJ543" t="s">
        <v>702</v>
      </c>
      <c r="BQ543" s="45" t="s">
        <v>1906</v>
      </c>
      <c r="BR543" s="25" t="s">
        <v>1907</v>
      </c>
    </row>
    <row r="544" spans="15:70">
      <c r="O544" s="25" t="str">
        <f t="shared" si="9"/>
        <v>make-up artist</v>
      </c>
      <c r="BJ544" t="s">
        <v>705</v>
      </c>
      <c r="BQ544" s="45" t="s">
        <v>1908</v>
      </c>
      <c r="BR544" s="25" t="s">
        <v>1306</v>
      </c>
    </row>
    <row r="545" spans="15:70">
      <c r="O545" s="25" t="str">
        <f t="shared" si="9"/>
        <v>Management consultant</v>
      </c>
      <c r="BJ545" t="s">
        <v>707</v>
      </c>
      <c r="BQ545" s="45" t="s">
        <v>1307</v>
      </c>
      <c r="BR545" s="25" t="s">
        <v>1308</v>
      </c>
    </row>
    <row r="546" spans="15:70">
      <c r="O546" s="25" t="str">
        <f t="shared" si="9"/>
        <v>Managing director</v>
      </c>
      <c r="BJ546" s="78" t="s">
        <v>709</v>
      </c>
      <c r="BQ546" s="25" t="s">
        <v>2506</v>
      </c>
      <c r="BR546" s="43" t="s">
        <v>2507</v>
      </c>
    </row>
    <row r="547" spans="15:70">
      <c r="O547" s="25" t="str">
        <f t="shared" si="9"/>
        <v>Manicurist</v>
      </c>
      <c r="BJ547" t="s">
        <v>711</v>
      </c>
      <c r="BQ547" s="25" t="s">
        <v>2508</v>
      </c>
      <c r="BR547" s="43" t="s">
        <v>2509</v>
      </c>
    </row>
    <row r="548" spans="15:70">
      <c r="O548" s="25" t="str">
        <f t="shared" si="9"/>
        <v>Map editor/producer for a navigation systems company.</v>
      </c>
      <c r="BJ548" s="78" t="s">
        <v>714</v>
      </c>
      <c r="BQ548" t="s">
        <v>3695</v>
      </c>
      <c r="BR548" t="s">
        <v>3418</v>
      </c>
    </row>
    <row r="549" spans="15:70">
      <c r="O549" s="25" t="str">
        <f t="shared" si="9"/>
        <v>Marine biologist</v>
      </c>
      <c r="BJ549" t="s">
        <v>717</v>
      </c>
      <c r="BQ549" s="45" t="s">
        <v>939</v>
      </c>
      <c r="BR549" s="25" t="s">
        <v>940</v>
      </c>
    </row>
    <row r="550" spans="15:70">
      <c r="O550" s="25" t="str">
        <f t="shared" ref="O550:O613" si="10">IF(G$12=BK$1,BJ458&amp;" [fantastic]",BJ458)</f>
        <v>Market trader</v>
      </c>
      <c r="BJ550" t="s">
        <v>621</v>
      </c>
      <c r="BQ550" s="25" t="s">
        <v>2510</v>
      </c>
      <c r="BR550" s="43" t="s">
        <v>2300</v>
      </c>
    </row>
    <row r="551" spans="15:70">
      <c r="O551" s="25" t="str">
        <f t="shared" si="10"/>
        <v>Marketing director</v>
      </c>
      <c r="BJ551" t="s">
        <v>167</v>
      </c>
      <c r="BQ551" s="45" t="s">
        <v>941</v>
      </c>
      <c r="BR551" s="25" t="s">
        <v>942</v>
      </c>
    </row>
    <row r="552" spans="15:70">
      <c r="O552" s="25" t="str">
        <f t="shared" si="10"/>
        <v>Massage therapist</v>
      </c>
      <c r="BJ552" t="s">
        <v>169</v>
      </c>
      <c r="BQ552" s="45" t="s">
        <v>943</v>
      </c>
      <c r="BR552" s="25" t="s">
        <v>944</v>
      </c>
    </row>
    <row r="553" spans="15:70">
      <c r="O553" s="25" t="str">
        <f t="shared" si="10"/>
        <v>Math professor</v>
      </c>
      <c r="BJ553" t="s">
        <v>172</v>
      </c>
      <c r="BQ553" s="25" t="s">
        <v>2642</v>
      </c>
      <c r="BR553" s="16" t="s">
        <v>2289</v>
      </c>
    </row>
    <row r="554" spans="15:70">
      <c r="O554" s="25" t="str">
        <f t="shared" si="10"/>
        <v>Mathematician</v>
      </c>
      <c r="BJ554" t="s">
        <v>175</v>
      </c>
      <c r="BQ554" s="25" t="s">
        <v>2301</v>
      </c>
      <c r="BR554" s="43" t="s">
        <v>2302</v>
      </c>
    </row>
    <row r="555" spans="15:70">
      <c r="O555" s="25" t="str">
        <f t="shared" si="10"/>
        <v>Mechanic, cars/trucks</v>
      </c>
      <c r="BJ555" t="s">
        <v>178</v>
      </c>
      <c r="BQ555" t="s">
        <v>3709</v>
      </c>
      <c r="BR555" t="s">
        <v>3890</v>
      </c>
    </row>
    <row r="556" spans="15:70">
      <c r="O556" s="25" t="str">
        <f t="shared" si="10"/>
        <v>Mechanic, planes</v>
      </c>
      <c r="BJ556" t="s">
        <v>181</v>
      </c>
      <c r="BQ556" s="45" t="s">
        <v>945</v>
      </c>
      <c r="BR556" s="25" t="s">
        <v>946</v>
      </c>
    </row>
    <row r="557" spans="15:70">
      <c r="O557" s="25" t="str">
        <f t="shared" si="10"/>
        <v>Mechanical designer</v>
      </c>
      <c r="BJ557" t="s">
        <v>184</v>
      </c>
      <c r="BQ557" s="45" t="s">
        <v>951</v>
      </c>
      <c r="BR557" s="25" t="s">
        <v>730</v>
      </c>
    </row>
    <row r="558" spans="15:70">
      <c r="O558" s="25" t="str">
        <f t="shared" si="10"/>
        <v>Mechanical engineer</v>
      </c>
      <c r="BJ558" t="s">
        <v>186</v>
      </c>
      <c r="BQ558" t="s">
        <v>3306</v>
      </c>
      <c r="BR558" t="s">
        <v>3307</v>
      </c>
    </row>
    <row r="559" spans="15:70">
      <c r="O559" s="25" t="str">
        <f t="shared" si="10"/>
        <v>Mediator</v>
      </c>
      <c r="BJ559" t="s">
        <v>188</v>
      </c>
      <c r="BQ559" s="45" t="s">
        <v>947</v>
      </c>
      <c r="BR559" s="25" t="s">
        <v>948</v>
      </c>
    </row>
    <row r="560" spans="15:70">
      <c r="O560" s="25" t="str">
        <f t="shared" si="10"/>
        <v>Medical examiner</v>
      </c>
      <c r="BJ560" t="s">
        <v>191</v>
      </c>
      <c r="BQ560" s="25" t="s">
        <v>2303</v>
      </c>
      <c r="BR560" s="43" t="s">
        <v>2517</v>
      </c>
    </row>
    <row r="561" spans="15:70">
      <c r="O561" s="25" t="str">
        <f t="shared" si="10"/>
        <v>Medical information sales</v>
      </c>
      <c r="BJ561" t="s">
        <v>194</v>
      </c>
      <c r="BQ561" s="45" t="s">
        <v>949</v>
      </c>
      <c r="BR561" s="25" t="s">
        <v>950</v>
      </c>
    </row>
    <row r="562" spans="15:70">
      <c r="O562" s="25" t="str">
        <f t="shared" si="10"/>
        <v>Medical records scanner</v>
      </c>
      <c r="BJ562" t="s">
        <v>196</v>
      </c>
      <c r="BQ562" s="25" t="s">
        <v>2360</v>
      </c>
      <c r="BR562" s="43" t="s">
        <v>2361</v>
      </c>
    </row>
    <row r="563" spans="15:70">
      <c r="O563" s="25" t="str">
        <f t="shared" si="10"/>
        <v>Medical social worker </v>
      </c>
      <c r="BJ563" s="78" t="s">
        <v>199</v>
      </c>
      <c r="BQ563" s="45" t="s">
        <v>731</v>
      </c>
      <c r="BR563" s="25" t="s">
        <v>952</v>
      </c>
    </row>
    <row r="564" spans="15:70">
      <c r="O564" s="25" t="str">
        <f t="shared" si="10"/>
        <v>Medical student</v>
      </c>
      <c r="BJ564" t="s">
        <v>201</v>
      </c>
      <c r="BQ564" t="s">
        <v>3335</v>
      </c>
      <c r="BR564" s="25" t="s">
        <v>3343</v>
      </c>
    </row>
    <row r="565" spans="15:70">
      <c r="O565" s="25" t="str">
        <f t="shared" si="10"/>
        <v>Mental health therapist</v>
      </c>
      <c r="BJ565" t="s">
        <v>204</v>
      </c>
      <c r="BQ565" s="45" t="s">
        <v>953</v>
      </c>
      <c r="BR565" s="25" t="s">
        <v>954</v>
      </c>
    </row>
    <row r="566" spans="15:70">
      <c r="O566" s="25" t="str">
        <f t="shared" si="10"/>
        <v>Merc for Hire</v>
      </c>
      <c r="BJ566" t="s">
        <v>207</v>
      </c>
      <c r="BQ566" s="45" t="s">
        <v>955</v>
      </c>
      <c r="BR566" s="25" t="s">
        <v>1327</v>
      </c>
    </row>
    <row r="567" spans="15:70">
      <c r="O567" s="25" t="str">
        <f t="shared" si="10"/>
        <v>Merchant navy personnel</v>
      </c>
      <c r="BJ567" t="s">
        <v>210</v>
      </c>
      <c r="BQ567" t="s">
        <v>3554</v>
      </c>
      <c r="BR567" s="25" t="s">
        <v>3555</v>
      </c>
    </row>
    <row r="568" spans="15:70">
      <c r="O568" s="25" t="str">
        <f t="shared" si="10"/>
        <v>metal smith</v>
      </c>
      <c r="BJ568" t="s">
        <v>213</v>
      </c>
      <c r="BQ568" s="45" t="s">
        <v>1328</v>
      </c>
      <c r="BR568" s="25" t="s">
        <v>1329</v>
      </c>
    </row>
    <row r="569" spans="15:70">
      <c r="O569" s="25" t="str">
        <f t="shared" si="10"/>
        <v>Meteorologist</v>
      </c>
      <c r="BJ569" t="s">
        <v>216</v>
      </c>
      <c r="BQ569" t="s">
        <v>3412</v>
      </c>
      <c r="BR569" t="s">
        <v>3413</v>
      </c>
    </row>
    <row r="570" spans="15:70">
      <c r="O570" s="25" t="str">
        <f t="shared" si="10"/>
        <v>Meter reader</v>
      </c>
      <c r="BJ570" t="s">
        <v>218</v>
      </c>
      <c r="BQ570" s="45" t="s">
        <v>1330</v>
      </c>
      <c r="BR570" s="25" t="s">
        <v>1933</v>
      </c>
    </row>
    <row r="571" spans="15:70">
      <c r="O571" s="25" t="str">
        <f t="shared" si="10"/>
        <v>Microbiologist</v>
      </c>
      <c r="BJ571" t="s">
        <v>221</v>
      </c>
      <c r="BQ571" t="s">
        <v>3474</v>
      </c>
      <c r="BR571" t="s">
        <v>3173</v>
      </c>
    </row>
    <row r="572" spans="15:70">
      <c r="O572" s="25" t="str">
        <f t="shared" si="10"/>
        <v>Midwife</v>
      </c>
      <c r="BJ572" t="s">
        <v>223</v>
      </c>
      <c r="BQ572" s="45" t="s">
        <v>1934</v>
      </c>
      <c r="BR572" s="25" t="s">
        <v>2263</v>
      </c>
    </row>
    <row r="573" spans="15:70">
      <c r="O573" s="25" t="str">
        <f t="shared" si="10"/>
        <v>Military</v>
      </c>
      <c r="BJ573" t="s">
        <v>226</v>
      </c>
      <c r="BQ573" t="s">
        <v>3176</v>
      </c>
      <c r="BR573" t="s">
        <v>3321</v>
      </c>
    </row>
    <row r="574" spans="15:70">
      <c r="O574" s="25" t="str">
        <f t="shared" si="10"/>
        <v>Mill worker</v>
      </c>
      <c r="BJ574" t="s">
        <v>229</v>
      </c>
      <c r="BQ574" s="89" t="s">
        <v>3494</v>
      </c>
      <c r="BR574" t="s">
        <v>3660</v>
      </c>
    </row>
    <row r="575" spans="15:70">
      <c r="O575" s="25" t="str">
        <f t="shared" si="10"/>
        <v>Miner</v>
      </c>
      <c r="BJ575" t="s">
        <v>232</v>
      </c>
      <c r="BQ575" t="s">
        <v>3322</v>
      </c>
      <c r="BR575" t="s">
        <v>3325</v>
      </c>
    </row>
    <row r="576" spans="15:70">
      <c r="O576" s="25" t="str">
        <f t="shared" si="10"/>
        <v>Minister</v>
      </c>
      <c r="BJ576" t="s">
        <v>235</v>
      </c>
      <c r="BQ576" s="45" t="s">
        <v>2264</v>
      </c>
      <c r="BR576" s="25" t="s">
        <v>2126</v>
      </c>
    </row>
    <row r="577" spans="15:83">
      <c r="O577" s="25" t="str">
        <f t="shared" si="10"/>
        <v>Missionary</v>
      </c>
      <c r="BJ577" t="s">
        <v>238</v>
      </c>
      <c r="BQ577" s="45" t="s">
        <v>2127</v>
      </c>
      <c r="BR577" s="25" t="s">
        <v>2128</v>
      </c>
    </row>
    <row r="578" spans="15:83">
      <c r="O578" s="25" t="str">
        <f t="shared" si="10"/>
        <v>Model</v>
      </c>
      <c r="BJ578" t="s">
        <v>240</v>
      </c>
      <c r="BQ578" t="s">
        <v>3891</v>
      </c>
      <c r="BR578" t="s">
        <v>3910</v>
      </c>
    </row>
    <row r="579" spans="15:83">
      <c r="O579" s="25" t="str">
        <f t="shared" si="10"/>
        <v>Moneylender</v>
      </c>
      <c r="BJ579" t="s">
        <v>243</v>
      </c>
      <c r="BQ579" t="s">
        <v>3776</v>
      </c>
      <c r="BR579" t="s">
        <v>3777</v>
      </c>
    </row>
    <row r="580" spans="15:83">
      <c r="O580" s="25" t="str">
        <f t="shared" si="10"/>
        <v>Montessori teacher</v>
      </c>
      <c r="BJ580" t="s">
        <v>243</v>
      </c>
      <c r="BQ580" s="45" t="s">
        <v>2129</v>
      </c>
      <c r="BR580" s="25" t="s">
        <v>1624</v>
      </c>
    </row>
    <row r="581" spans="15:83">
      <c r="O581" s="25" t="str">
        <f t="shared" si="10"/>
        <v>Morgue attendant</v>
      </c>
      <c r="BJ581" t="s">
        <v>247</v>
      </c>
      <c r="BQ581" t="s">
        <v>3326</v>
      </c>
      <c r="BR581" t="s">
        <v>3327</v>
      </c>
    </row>
    <row r="582" spans="15:83">
      <c r="O582" s="25" t="str">
        <f t="shared" si="10"/>
        <v>Mortician</v>
      </c>
      <c r="BJ582" t="s">
        <v>248</v>
      </c>
      <c r="BQ582" s="45" t="s">
        <v>1625</v>
      </c>
      <c r="BR582" s="25" t="s">
        <v>1990</v>
      </c>
    </row>
    <row r="583" spans="15:83">
      <c r="O583" s="25" t="str">
        <f t="shared" si="10"/>
        <v>Motel clerk</v>
      </c>
      <c r="BJ583" t="s">
        <v>251</v>
      </c>
      <c r="BQ583" s="45" t="s">
        <v>1991</v>
      </c>
      <c r="BR583" s="25" t="s">
        <v>1992</v>
      </c>
    </row>
    <row r="584" spans="15:83">
      <c r="O584" s="25" t="str">
        <f t="shared" si="10"/>
        <v>Movie critic</v>
      </c>
      <c r="BJ584" t="s">
        <v>253</v>
      </c>
      <c r="BQ584" t="s">
        <v>3640</v>
      </c>
      <c r="BR584" s="25" t="s">
        <v>3479</v>
      </c>
    </row>
    <row r="585" spans="15:83">
      <c r="O585" s="25" t="str">
        <f t="shared" si="10"/>
        <v>muralist</v>
      </c>
      <c r="BJ585" t="s">
        <v>255</v>
      </c>
      <c r="BQ585" s="45" t="s">
        <v>1993</v>
      </c>
      <c r="BR585" s="25" t="s">
        <v>1994</v>
      </c>
      <c r="CE585" t="s">
        <v>3044</v>
      </c>
    </row>
    <row r="586" spans="15:83">
      <c r="O586" s="25" t="str">
        <f t="shared" si="10"/>
        <v>museum curator</v>
      </c>
      <c r="BJ586" t="s">
        <v>258</v>
      </c>
      <c r="BQ586" s="25" t="s">
        <v>2518</v>
      </c>
      <c r="BR586" s="43" t="s">
        <v>2519</v>
      </c>
    </row>
    <row r="587" spans="15:83">
      <c r="O587" s="25" t="str">
        <f t="shared" si="10"/>
        <v>Musician</v>
      </c>
      <c r="BJ587" t="s">
        <v>261</v>
      </c>
      <c r="BQ587" s="45" t="s">
        <v>1995</v>
      </c>
      <c r="BR587" s="25" t="s">
        <v>1632</v>
      </c>
    </row>
    <row r="588" spans="15:83">
      <c r="O588" s="25" t="str">
        <f t="shared" si="10"/>
        <v>musician</v>
      </c>
      <c r="BJ588" t="s">
        <v>263</v>
      </c>
      <c r="BQ588" s="45" t="s">
        <v>1635</v>
      </c>
      <c r="BR588" s="25" t="s">
        <v>1017</v>
      </c>
    </row>
    <row r="589" spans="15:83">
      <c r="O589" s="25" t="str">
        <f t="shared" si="10"/>
        <v>Nail technician</v>
      </c>
      <c r="BJ589" t="s">
        <v>266</v>
      </c>
      <c r="BQ589" s="89" t="s">
        <v>3490</v>
      </c>
      <c r="BR589" t="s">
        <v>3491</v>
      </c>
    </row>
    <row r="590" spans="15:83">
      <c r="O590" s="25" t="str">
        <f t="shared" si="10"/>
        <v>Nanny</v>
      </c>
      <c r="BJ590" t="s">
        <v>268</v>
      </c>
      <c r="BQ590" s="25" t="s">
        <v>2662</v>
      </c>
      <c r="BR590" s="43" t="s">
        <v>2676</v>
      </c>
    </row>
    <row r="591" spans="15:83">
      <c r="O591" s="25" t="str">
        <f t="shared" si="10"/>
        <v>Neon sign repair in the LED age</v>
      </c>
      <c r="BJ591" t="s">
        <v>271</v>
      </c>
      <c r="BQ591" s="45" t="s">
        <v>1018</v>
      </c>
      <c r="BR591" s="25" t="s">
        <v>1019</v>
      </c>
    </row>
    <row r="592" spans="15:83">
      <c r="O592" s="25" t="str">
        <f t="shared" si="10"/>
        <v>Night club worker "working door" </v>
      </c>
      <c r="BJ592" t="s">
        <v>274</v>
      </c>
      <c r="BQ592" s="45" t="s">
        <v>1020</v>
      </c>
      <c r="BR592" s="25" t="s">
        <v>828</v>
      </c>
    </row>
    <row r="593" spans="15:70">
      <c r="O593" s="25" t="str">
        <f t="shared" si="10"/>
        <v>Nighttime office maintenance/property manager (which gives access to all kinds of offices!)</v>
      </c>
      <c r="BJ593" t="s">
        <v>276</v>
      </c>
      <c r="BQ593" s="45" t="s">
        <v>833</v>
      </c>
      <c r="BR593" s="25" t="s">
        <v>834</v>
      </c>
    </row>
    <row r="594" spans="15:70">
      <c r="O594" s="25" t="str">
        <f t="shared" si="10"/>
        <v>Nonprofit administrator</v>
      </c>
      <c r="BJ594" t="s">
        <v>278</v>
      </c>
      <c r="BQ594" s="89" t="s">
        <v>3661</v>
      </c>
      <c r="BR594" t="s">
        <v>3662</v>
      </c>
    </row>
    <row r="595" spans="15:70">
      <c r="O595" s="25" t="str">
        <f t="shared" si="10"/>
        <v>Novitiate</v>
      </c>
      <c r="BJ595" t="s">
        <v>280</v>
      </c>
      <c r="BQ595" s="45" t="s">
        <v>835</v>
      </c>
      <c r="BR595" s="25" t="s">
        <v>836</v>
      </c>
    </row>
    <row r="596" spans="15:70">
      <c r="O596" s="25" t="str">
        <f t="shared" si="10"/>
        <v>Nun</v>
      </c>
      <c r="BJ596" t="s">
        <v>280</v>
      </c>
      <c r="BQ596" s="45" t="s">
        <v>837</v>
      </c>
      <c r="BR596" s="25" t="s">
        <v>838</v>
      </c>
    </row>
    <row r="597" spans="15:70">
      <c r="O597" s="25" t="str">
        <f t="shared" si="10"/>
        <v>Nurse</v>
      </c>
      <c r="BJ597" t="s">
        <v>285</v>
      </c>
      <c r="BQ597" s="45" t="s">
        <v>847</v>
      </c>
      <c r="BR597" s="25" t="s">
        <v>848</v>
      </c>
    </row>
    <row r="598" spans="15:70">
      <c r="O598" s="25" t="str">
        <f t="shared" si="10"/>
        <v>Nursery owner</v>
      </c>
      <c r="BJ598" t="s">
        <v>288</v>
      </c>
      <c r="BQ598" s="45" t="s">
        <v>841</v>
      </c>
      <c r="BR598" s="25" t="s">
        <v>843</v>
      </c>
    </row>
    <row r="599" spans="15:70">
      <c r="O599" s="25" t="str">
        <f t="shared" si="10"/>
        <v>Nursing home worker</v>
      </c>
      <c r="BJ599" t="s">
        <v>291</v>
      </c>
      <c r="BQ599" s="45" t="s">
        <v>845</v>
      </c>
      <c r="BR599" s="25" t="s">
        <v>846</v>
      </c>
    </row>
    <row r="600" spans="15:70">
      <c r="O600" s="25" t="str">
        <f t="shared" si="10"/>
        <v>Occupational therapist</v>
      </c>
      <c r="BJ600" t="s">
        <v>294</v>
      </c>
      <c r="BQ600" s="45" t="s">
        <v>842</v>
      </c>
      <c r="BR600" s="25" t="s">
        <v>844</v>
      </c>
    </row>
    <row r="601" spans="15:70">
      <c r="O601" s="25" t="str">
        <f t="shared" si="10"/>
        <v>Office building cleaner</v>
      </c>
      <c r="BJ601" t="s">
        <v>296</v>
      </c>
      <c r="BQ601" s="45" t="s">
        <v>1040</v>
      </c>
      <c r="BR601" s="25" t="s">
        <v>1039</v>
      </c>
    </row>
    <row r="602" spans="15:70">
      <c r="O602" s="25" t="str">
        <f t="shared" si="10"/>
        <v>Office Manager/Bookkeeper </v>
      </c>
      <c r="BJ602" t="s">
        <v>298</v>
      </c>
      <c r="BQ602" s="45" t="s">
        <v>1042</v>
      </c>
      <c r="BR602" s="25" t="s">
        <v>1043</v>
      </c>
    </row>
    <row r="603" spans="15:70">
      <c r="O603" s="25" t="str">
        <f t="shared" si="10"/>
        <v>Oil rig crew</v>
      </c>
      <c r="BJ603" t="s">
        <v>301</v>
      </c>
      <c r="BQ603" s="45" t="s">
        <v>1041</v>
      </c>
      <c r="BR603" s="25" t="s">
        <v>849</v>
      </c>
    </row>
    <row r="604" spans="15:70">
      <c r="O604" s="25" t="str">
        <f t="shared" si="10"/>
        <v>Oncology nurse</v>
      </c>
      <c r="BJ604" t="s">
        <v>301</v>
      </c>
      <c r="BQ604" s="45" t="s">
        <v>1044</v>
      </c>
      <c r="BR604" s="25" t="s">
        <v>1045</v>
      </c>
    </row>
    <row r="605" spans="15:70">
      <c r="O605" s="25" t="str">
        <f t="shared" si="10"/>
        <v>Optician</v>
      </c>
      <c r="BJ605" t="s">
        <v>306</v>
      </c>
      <c r="BQ605" s="45" t="s">
        <v>1046</v>
      </c>
      <c r="BR605" s="25" t="s">
        <v>1670</v>
      </c>
    </row>
    <row r="606" spans="15:70">
      <c r="O606" s="25" t="str">
        <f t="shared" si="10"/>
        <v>Organic farmer</v>
      </c>
      <c r="BJ606" t="s">
        <v>309</v>
      </c>
      <c r="BQ606" s="45" t="s">
        <v>1671</v>
      </c>
      <c r="BR606" s="25" t="s">
        <v>2030</v>
      </c>
    </row>
    <row r="607" spans="15:70">
      <c r="O607" s="25" t="str">
        <f t="shared" si="10"/>
        <v>Osteopath</v>
      </c>
      <c r="BJ607" t="s">
        <v>312</v>
      </c>
      <c r="BQ607" s="25" t="s">
        <v>2677</v>
      </c>
      <c r="BR607" s="43" t="s">
        <v>2678</v>
      </c>
    </row>
    <row r="608" spans="15:70">
      <c r="O608" s="25" t="str">
        <f t="shared" si="10"/>
        <v>Otter tech for the Department of Conservation</v>
      </c>
      <c r="BJ608" t="s">
        <v>314</v>
      </c>
      <c r="BQ608" s="45" t="s">
        <v>2031</v>
      </c>
      <c r="BR608" s="25" t="s">
        <v>2032</v>
      </c>
    </row>
    <row r="609" spans="15:70">
      <c r="O609" s="25" t="str">
        <f t="shared" si="10"/>
        <v>Outcast (way of life really)</v>
      </c>
      <c r="BJ609" t="s">
        <v>316</v>
      </c>
      <c r="BQ609" s="45" t="s">
        <v>2033</v>
      </c>
      <c r="BR609" s="25" t="s">
        <v>2181</v>
      </c>
    </row>
    <row r="610" spans="15:70">
      <c r="O610" s="25" t="str">
        <f t="shared" si="10"/>
        <v>painter</v>
      </c>
      <c r="BJ610" t="s">
        <v>318</v>
      </c>
      <c r="BQ610" s="45" t="s">
        <v>2182</v>
      </c>
      <c r="BR610" s="25" t="s">
        <v>2183</v>
      </c>
    </row>
    <row r="611" spans="15:70">
      <c r="O611" s="25" t="str">
        <f t="shared" si="10"/>
        <v>Paramedic</v>
      </c>
      <c r="BJ611" t="s">
        <v>321</v>
      </c>
      <c r="BQ611" s="25" t="s">
        <v>2679</v>
      </c>
      <c r="BR611" s="43" t="s">
        <v>2873</v>
      </c>
    </row>
    <row r="612" spans="15:70">
      <c r="O612" s="25" t="str">
        <f t="shared" si="10"/>
        <v>Park ranger</v>
      </c>
      <c r="BJ612" t="s">
        <v>324</v>
      </c>
      <c r="BQ612" s="45" t="s">
        <v>2184</v>
      </c>
      <c r="BR612" s="25" t="s">
        <v>2038</v>
      </c>
    </row>
    <row r="613" spans="15:70">
      <c r="O613" s="25" t="str">
        <f t="shared" si="10"/>
        <v>Park-keeper</v>
      </c>
      <c r="BJ613" t="s">
        <v>327</v>
      </c>
      <c r="BQ613" s="25" t="s">
        <v>2362</v>
      </c>
      <c r="BR613" s="43" t="s">
        <v>2560</v>
      </c>
    </row>
    <row r="614" spans="15:70">
      <c r="O614" s="25" t="str">
        <f t="shared" ref="O614:O677" si="11">IF(G$12=BK$1,BJ522&amp;" [fantastic]",BJ522)</f>
        <v>Party planner</v>
      </c>
      <c r="BJ614" t="s">
        <v>329</v>
      </c>
      <c r="BQ614" s="45" t="s">
        <v>2039</v>
      </c>
      <c r="BR614" s="25" t="s">
        <v>1895</v>
      </c>
    </row>
    <row r="615" spans="15:70">
      <c r="O615" s="25" t="str">
        <f t="shared" si="11"/>
        <v>Pastor</v>
      </c>
      <c r="BJ615" t="s">
        <v>332</v>
      </c>
      <c r="BQ615" s="45" t="s">
        <v>1896</v>
      </c>
      <c r="BR615" s="25" t="s">
        <v>1166</v>
      </c>
    </row>
    <row r="616" spans="15:70">
      <c r="O616" s="25" t="str">
        <f t="shared" si="11"/>
        <v>Pathologist</v>
      </c>
      <c r="BJ616" t="s">
        <v>334</v>
      </c>
      <c r="BQ616" t="s">
        <v>2050</v>
      </c>
      <c r="BR616" s="25" t="s">
        <v>2051</v>
      </c>
    </row>
    <row r="617" spans="15:70">
      <c r="O617" s="25" t="str">
        <f t="shared" si="11"/>
        <v>Patient finances at hospital</v>
      </c>
      <c r="BJ617" t="s">
        <v>336</v>
      </c>
      <c r="BQ617" t="s">
        <v>3912</v>
      </c>
      <c r="BR617" t="s">
        <v>3913</v>
      </c>
    </row>
    <row r="618" spans="15:70">
      <c r="O618" s="25" t="str">
        <f t="shared" si="11"/>
        <v>Pawnbroker</v>
      </c>
      <c r="BJ618" s="79" t="s">
        <v>338</v>
      </c>
      <c r="BQ618" t="s">
        <v>325</v>
      </c>
      <c r="BR618" t="s">
        <v>3911</v>
      </c>
    </row>
    <row r="619" spans="15:70">
      <c r="O619" s="25" t="str">
        <f t="shared" si="11"/>
        <v>perfumer</v>
      </c>
      <c r="BJ619" t="s">
        <v>341</v>
      </c>
      <c r="BQ619" s="25" t="s">
        <v>2874</v>
      </c>
      <c r="BR619" s="43" t="s">
        <v>2875</v>
      </c>
    </row>
    <row r="620" spans="15:70">
      <c r="O620" s="25" t="str">
        <f t="shared" si="11"/>
        <v>Personal trainer business owner</v>
      </c>
      <c r="BJ620" t="s">
        <v>344</v>
      </c>
      <c r="BQ620" t="s">
        <v>3914</v>
      </c>
      <c r="BR620" t="s">
        <v>3915</v>
      </c>
    </row>
    <row r="621" spans="15:70">
      <c r="O621" s="25" t="str">
        <f t="shared" si="11"/>
        <v>Pest controller</v>
      </c>
      <c r="BJ621" t="s">
        <v>347</v>
      </c>
      <c r="BQ621" t="s">
        <v>3703</v>
      </c>
      <c r="BR621" t="s">
        <v>3827</v>
      </c>
    </row>
    <row r="622" spans="15:70">
      <c r="O622" s="25" t="str">
        <f t="shared" si="11"/>
        <v>Pet shop worker</v>
      </c>
      <c r="BJ622" t="s">
        <v>350</v>
      </c>
      <c r="BQ622" s="25" t="s">
        <v>2876</v>
      </c>
      <c r="BR622" s="43" t="s">
        <v>2877</v>
      </c>
    </row>
    <row r="623" spans="15:70">
      <c r="O623" s="25" t="str">
        <f t="shared" si="11"/>
        <v>Pet transport business (takes puppies to and from the vet or groomers, or gets rescue dogs to new families across the country.)</v>
      </c>
      <c r="BJ623" t="s">
        <v>353</v>
      </c>
      <c r="BQ623" s="45" t="s">
        <v>1902</v>
      </c>
      <c r="BR623" s="25" t="s">
        <v>1903</v>
      </c>
    </row>
    <row r="624" spans="15:70">
      <c r="O624" s="25" t="str">
        <f t="shared" si="11"/>
        <v>Pharmaceutical salesman (we affectionately say "drug dealer" haha),</v>
      </c>
      <c r="BJ624" t="s">
        <v>356</v>
      </c>
      <c r="BQ624" t="s">
        <v>1904</v>
      </c>
      <c r="BR624" s="25" t="s">
        <v>1287</v>
      </c>
    </row>
    <row r="625" spans="15:70">
      <c r="O625" s="25" t="str">
        <f t="shared" si="11"/>
        <v>Pharmacist</v>
      </c>
      <c r="BJ625" t="s">
        <v>357</v>
      </c>
      <c r="BQ625" s="45" t="s">
        <v>1665</v>
      </c>
      <c r="BR625" s="25" t="s">
        <v>1666</v>
      </c>
    </row>
    <row r="626" spans="15:70">
      <c r="O626" s="25" t="str">
        <f t="shared" si="11"/>
        <v>Phone banker</v>
      </c>
      <c r="BJ626" t="s">
        <v>360</v>
      </c>
      <c r="BQ626" t="s">
        <v>1288</v>
      </c>
      <c r="BR626" s="25" t="s">
        <v>1289</v>
      </c>
    </row>
    <row r="627" spans="15:70">
      <c r="O627" s="25" t="str">
        <f t="shared" si="11"/>
        <v>Phone nurse </v>
      </c>
      <c r="BJ627" t="s">
        <v>362</v>
      </c>
      <c r="BQ627" t="s">
        <v>933</v>
      </c>
      <c r="BR627" s="25" t="s">
        <v>934</v>
      </c>
    </row>
    <row r="628" spans="15:70">
      <c r="O628" s="25" t="str">
        <f t="shared" si="11"/>
        <v>Photographer for local news</v>
      </c>
      <c r="BJ628" t="s">
        <v>364</v>
      </c>
      <c r="BQ628" t="s">
        <v>3337</v>
      </c>
      <c r="BR628" t="s">
        <v>3344</v>
      </c>
    </row>
    <row r="629" spans="15:70">
      <c r="O629" s="25" t="str">
        <f t="shared" si="11"/>
        <v>Photographer, portraits</v>
      </c>
      <c r="BJ629" t="s">
        <v>367</v>
      </c>
      <c r="BQ629" t="s">
        <v>935</v>
      </c>
      <c r="BR629" s="25" t="s">
        <v>936</v>
      </c>
    </row>
    <row r="630" spans="15:70">
      <c r="O630" s="25" t="str">
        <f t="shared" si="11"/>
        <v>Physicist</v>
      </c>
      <c r="BJ630" t="s">
        <v>1341</v>
      </c>
      <c r="BQ630" t="s">
        <v>1290</v>
      </c>
      <c r="BR630" s="25" t="s">
        <v>1305</v>
      </c>
    </row>
    <row r="631" spans="15:70">
      <c r="O631" s="25" t="str">
        <f t="shared" si="11"/>
        <v>Physiotherapist</v>
      </c>
      <c r="BJ631" s="78" t="s">
        <v>1344</v>
      </c>
      <c r="BQ631" s="25" t="s">
        <v>2878</v>
      </c>
      <c r="BR631" s="43" t="s">
        <v>2879</v>
      </c>
    </row>
    <row r="632" spans="15:70">
      <c r="O632" s="25" t="str">
        <f t="shared" si="11"/>
        <v>Pickpocket</v>
      </c>
      <c r="BJ632" t="s">
        <v>1347</v>
      </c>
      <c r="BQ632" s="45" t="s">
        <v>1661</v>
      </c>
      <c r="BR632" s="25" t="s">
        <v>1664</v>
      </c>
    </row>
    <row r="633" spans="15:70">
      <c r="O633" s="25" t="str">
        <f t="shared" si="11"/>
        <v>Picture framer</v>
      </c>
      <c r="BJ633" s="78" t="s">
        <v>1350</v>
      </c>
      <c r="BQ633" t="s">
        <v>615</v>
      </c>
      <c r="BR633" s="25" t="s">
        <v>720</v>
      </c>
    </row>
    <row r="634" spans="15:70">
      <c r="O634" s="25" t="str">
        <f t="shared" si="11"/>
        <v>Pilot</v>
      </c>
      <c r="BJ634" t="s">
        <v>1353</v>
      </c>
      <c r="BQ634" t="s">
        <v>721</v>
      </c>
      <c r="BR634" s="25" t="s">
        <v>722</v>
      </c>
    </row>
    <row r="635" spans="15:70">
      <c r="O635" s="25" t="str">
        <f t="shared" si="11"/>
        <v>Pizza chef</v>
      </c>
      <c r="BJ635" t="s">
        <v>1355</v>
      </c>
      <c r="BQ635" t="s">
        <v>3496</v>
      </c>
      <c r="BR635" t="s">
        <v>3664</v>
      </c>
    </row>
    <row r="636" spans="15:70">
      <c r="O636" s="25" t="str">
        <f t="shared" si="11"/>
        <v>Planer operator at a mill</v>
      </c>
      <c r="BJ636" t="s">
        <v>1358</v>
      </c>
      <c r="BQ636" s="45" t="s">
        <v>2027</v>
      </c>
      <c r="BR636" s="25" t="s">
        <v>2028</v>
      </c>
    </row>
    <row r="637" spans="15:70">
      <c r="O637" s="25" t="str">
        <f t="shared" si="11"/>
        <v>Plasterer</v>
      </c>
      <c r="BJ637" t="s">
        <v>1358</v>
      </c>
      <c r="BQ637" t="s">
        <v>727</v>
      </c>
      <c r="BR637" s="25" t="s">
        <v>728</v>
      </c>
    </row>
    <row r="638" spans="15:70">
      <c r="O638" s="25" t="str">
        <f t="shared" si="11"/>
        <v>playwright</v>
      </c>
      <c r="BJ638" t="s">
        <v>1362</v>
      </c>
      <c r="BQ638" s="25" t="s">
        <v>2880</v>
      </c>
      <c r="BR638" s="43" t="s">
        <v>3056</v>
      </c>
    </row>
    <row r="639" spans="15:70">
      <c r="O639" s="25" t="str">
        <f t="shared" si="11"/>
        <v>Plumber</v>
      </c>
      <c r="BJ639" t="s">
        <v>1364</v>
      </c>
      <c r="BQ639" t="s">
        <v>3665</v>
      </c>
      <c r="BR639" t="s">
        <v>3666</v>
      </c>
    </row>
    <row r="640" spans="15:70">
      <c r="O640" s="25" t="str">
        <f t="shared" si="11"/>
        <v>poet</v>
      </c>
      <c r="BJ640" t="s">
        <v>1367</v>
      </c>
      <c r="BQ640" s="25" t="s">
        <v>2629</v>
      </c>
      <c r="BR640" s="43" t="s">
        <v>2833</v>
      </c>
    </row>
    <row r="641" spans="15:70">
      <c r="O641" s="25" t="str">
        <f t="shared" si="11"/>
        <v>Police Academy cadet trainer</v>
      </c>
      <c r="BJ641" t="s">
        <v>1370</v>
      </c>
      <c r="BQ641" t="s">
        <v>3338</v>
      </c>
      <c r="BR641" t="s">
        <v>3345</v>
      </c>
    </row>
    <row r="642" spans="15:70">
      <c r="O642" s="25" t="str">
        <f t="shared" si="11"/>
        <v>Police dispatcher</v>
      </c>
      <c r="BJ642" t="s">
        <v>1372</v>
      </c>
      <c r="BQ642" t="s">
        <v>729</v>
      </c>
      <c r="BR642" s="25" t="s">
        <v>370</v>
      </c>
    </row>
    <row r="643" spans="15:70">
      <c r="O643" s="25" t="str">
        <f t="shared" si="11"/>
        <v>Police officer</v>
      </c>
      <c r="BJ643" t="s">
        <v>1375</v>
      </c>
      <c r="BQ643" t="s">
        <v>3582</v>
      </c>
      <c r="BR643" t="s">
        <v>3583</v>
      </c>
    </row>
    <row r="644" spans="15:70">
      <c r="O644" s="25" t="str">
        <f t="shared" si="11"/>
        <v>Politician</v>
      </c>
      <c r="BJ644" s="78" t="s">
        <v>1377</v>
      </c>
      <c r="BQ644" s="25" t="s">
        <v>3057</v>
      </c>
      <c r="BR644" s="43" t="s">
        <v>2881</v>
      </c>
    </row>
    <row r="645" spans="15:70">
      <c r="O645" s="25" t="str">
        <f t="shared" si="11"/>
        <v>Pool maintenance person</v>
      </c>
      <c r="BJ645" t="s">
        <v>1379</v>
      </c>
      <c r="BQ645" t="s">
        <v>371</v>
      </c>
      <c r="BR645" s="25" t="s">
        <v>732</v>
      </c>
    </row>
    <row r="646" spans="15:70">
      <c r="O646" s="25" t="str">
        <f t="shared" si="11"/>
        <v>Pop star</v>
      </c>
      <c r="BJ646" t="s">
        <v>1382</v>
      </c>
      <c r="BQ646" t="s">
        <v>3667</v>
      </c>
      <c r="BR646" t="s">
        <v>3668</v>
      </c>
    </row>
    <row r="647" spans="15:70">
      <c r="O647" s="25" t="str">
        <f t="shared" si="11"/>
        <v>Porter</v>
      </c>
      <c r="BJ647" t="s">
        <v>1385</v>
      </c>
      <c r="BQ647" t="s">
        <v>735</v>
      </c>
      <c r="BR647" s="25" t="s">
        <v>956</v>
      </c>
    </row>
    <row r="648" spans="15:70">
      <c r="O648" s="25" t="str">
        <f t="shared" si="11"/>
        <v>Postal delivery worker</v>
      </c>
      <c r="BJ648" t="s">
        <v>1387</v>
      </c>
      <c r="BQ648" t="s">
        <v>3669</v>
      </c>
      <c r="BR648" t="s">
        <v>3849</v>
      </c>
    </row>
    <row r="649" spans="15:70">
      <c r="O649" s="25" t="str">
        <f t="shared" si="11"/>
        <v>Preacher</v>
      </c>
      <c r="BJ649" t="s">
        <v>1390</v>
      </c>
      <c r="BQ649" t="s">
        <v>961</v>
      </c>
      <c r="BR649" s="25" t="s">
        <v>1331</v>
      </c>
    </row>
    <row r="650" spans="15:70">
      <c r="O650" s="25" t="str">
        <f t="shared" si="11"/>
        <v>Preloader for long haul trucks</v>
      </c>
      <c r="BJ650" t="s">
        <v>1393</v>
      </c>
      <c r="BQ650" t="s">
        <v>1332</v>
      </c>
      <c r="BR650" s="25" t="s">
        <v>1935</v>
      </c>
    </row>
    <row r="651" spans="15:70">
      <c r="O651" s="25" t="str">
        <f t="shared" si="11"/>
        <v>Preschool dance teacher</v>
      </c>
      <c r="BJ651" t="s">
        <v>1396</v>
      </c>
      <c r="BQ651" s="25" t="s">
        <v>2882</v>
      </c>
      <c r="BR651" s="43" t="s">
        <v>2883</v>
      </c>
    </row>
    <row r="652" spans="15:70">
      <c r="O652" s="25" t="str">
        <f t="shared" si="11"/>
        <v>Preschool teacher</v>
      </c>
      <c r="BJ652" t="s">
        <v>1398</v>
      </c>
      <c r="BQ652" t="s">
        <v>1936</v>
      </c>
      <c r="BR652" s="25" t="s">
        <v>2103</v>
      </c>
    </row>
    <row r="653" spans="15:70">
      <c r="O653" s="25" t="str">
        <f t="shared" si="11"/>
        <v>Priest</v>
      </c>
      <c r="BJ653" t="s">
        <v>1401</v>
      </c>
      <c r="BQ653" t="s">
        <v>2104</v>
      </c>
      <c r="BR653" s="25" t="s">
        <v>2105</v>
      </c>
    </row>
    <row r="654" spans="15:70">
      <c r="O654" s="25" t="str">
        <f t="shared" si="11"/>
        <v>Printer</v>
      </c>
      <c r="BJ654" t="s">
        <v>1404</v>
      </c>
      <c r="BQ654" t="s">
        <v>3641</v>
      </c>
      <c r="BR654" s="25" t="s">
        <v>3642</v>
      </c>
    </row>
    <row r="655" spans="15:70">
      <c r="O655" s="25" t="str">
        <f t="shared" si="11"/>
        <v>printer</v>
      </c>
      <c r="BJ655" t="s">
        <v>1406</v>
      </c>
      <c r="BQ655" s="25" t="s">
        <v>2884</v>
      </c>
      <c r="BR655" s="43" t="s">
        <v>2886</v>
      </c>
    </row>
    <row r="656" spans="15:70">
      <c r="O656" s="25" t="str">
        <f t="shared" si="11"/>
        <v>Printers</v>
      </c>
      <c r="BJ656" t="s">
        <v>1409</v>
      </c>
      <c r="BQ656" t="s">
        <v>1965</v>
      </c>
      <c r="BR656" s="25" t="s">
        <v>1966</v>
      </c>
    </row>
    <row r="657" spans="15:70">
      <c r="O657" s="25" t="str">
        <f t="shared" si="11"/>
        <v>Prison guard</v>
      </c>
      <c r="BJ657" t="s">
        <v>1412</v>
      </c>
      <c r="BQ657" t="s">
        <v>2106</v>
      </c>
      <c r="BR657" s="25" t="s">
        <v>1964</v>
      </c>
    </row>
    <row r="658" spans="15:70">
      <c r="O658" s="25" t="str">
        <f t="shared" si="11"/>
        <v>Prison officer</v>
      </c>
      <c r="BJ658" t="s">
        <v>1415</v>
      </c>
      <c r="BQ658" t="s">
        <v>1967</v>
      </c>
      <c r="BR658" s="25" t="s">
        <v>2109</v>
      </c>
    </row>
    <row r="659" spans="15:70">
      <c r="O659" s="25" t="str">
        <f t="shared" si="11"/>
        <v>Private investigator</v>
      </c>
      <c r="BJ659" s="78" t="s">
        <v>1418</v>
      </c>
      <c r="BQ659" t="s">
        <v>2110</v>
      </c>
      <c r="BR659" s="25" t="s">
        <v>2111</v>
      </c>
    </row>
    <row r="660" spans="15:70">
      <c r="O660" s="25" t="str">
        <f t="shared" si="11"/>
        <v>Probation officer</v>
      </c>
      <c r="BJ660" t="s">
        <v>1420</v>
      </c>
      <c r="BQ660" t="s">
        <v>2112</v>
      </c>
      <c r="BR660" s="25" t="s">
        <v>2113</v>
      </c>
    </row>
    <row r="661" spans="15:70">
      <c r="O661" s="25" t="str">
        <f t="shared" si="11"/>
        <v>Producer</v>
      </c>
      <c r="BJ661" t="s">
        <v>1423</v>
      </c>
      <c r="BQ661" t="s">
        <v>2114</v>
      </c>
      <c r="BR661" s="25" t="s">
        <v>2115</v>
      </c>
    </row>
    <row r="662" spans="15:70">
      <c r="O662" s="25" t="str">
        <f t="shared" si="11"/>
        <v>Professional genealogist</v>
      </c>
      <c r="BJ662" t="s">
        <v>1426</v>
      </c>
      <c r="BQ662" t="s">
        <v>2116</v>
      </c>
      <c r="BR662" s="25" t="s">
        <v>2261</v>
      </c>
    </row>
    <row r="663" spans="15:70">
      <c r="O663" s="25" t="str">
        <f t="shared" si="11"/>
        <v>Professor</v>
      </c>
      <c r="BJ663" t="s">
        <v>1429</v>
      </c>
      <c r="BQ663" t="s">
        <v>3407</v>
      </c>
      <c r="BR663" t="s">
        <v>3817</v>
      </c>
    </row>
    <row r="664" spans="15:70">
      <c r="O664" s="25" t="str">
        <f t="shared" si="11"/>
        <v>Proofreader</v>
      </c>
      <c r="BJ664" t="s">
        <v>1431</v>
      </c>
      <c r="BQ664" s="89" t="s">
        <v>3895</v>
      </c>
      <c r="BR664" t="s">
        <v>3908</v>
      </c>
    </row>
    <row r="665" spans="15:70">
      <c r="O665" s="25" t="str">
        <f t="shared" si="11"/>
        <v>Property developer</v>
      </c>
      <c r="BJ665" t="s">
        <v>1433</v>
      </c>
      <c r="BQ665" t="s">
        <v>2262</v>
      </c>
      <c r="BR665" s="25" t="s">
        <v>516</v>
      </c>
    </row>
    <row r="666" spans="15:70">
      <c r="O666" s="25" t="str">
        <f t="shared" si="11"/>
        <v>Prostitute</v>
      </c>
      <c r="BJ666" t="s">
        <v>1436</v>
      </c>
      <c r="BQ666" t="s">
        <v>517</v>
      </c>
      <c r="BR666" s="25" t="s">
        <v>1636</v>
      </c>
    </row>
    <row r="667" spans="15:70">
      <c r="O667" s="25" t="str">
        <f t="shared" si="11"/>
        <v>Psychiatric nurse</v>
      </c>
      <c r="BJ667" t="s">
        <v>1439</v>
      </c>
      <c r="BQ667" t="s">
        <v>3404</v>
      </c>
      <c r="BR667" t="s">
        <v>3578</v>
      </c>
    </row>
    <row r="668" spans="15:70">
      <c r="O668" s="25" t="str">
        <f t="shared" si="11"/>
        <v>Psychiatrist</v>
      </c>
      <c r="BJ668" t="s">
        <v>1442</v>
      </c>
      <c r="BQ668" t="s">
        <v>1637</v>
      </c>
      <c r="BR668" s="25" t="s">
        <v>1015</v>
      </c>
    </row>
    <row r="669" spans="15:70">
      <c r="O669" s="25" t="str">
        <f t="shared" si="11"/>
        <v>Psychic</v>
      </c>
      <c r="BJ669" t="s">
        <v>1445</v>
      </c>
      <c r="BQ669" t="s">
        <v>1016</v>
      </c>
      <c r="BR669" s="25" t="s">
        <v>523</v>
      </c>
    </row>
    <row r="670" spans="15:70">
      <c r="O670" s="25" t="str">
        <f t="shared" si="11"/>
        <v>Psychic, fraudster</v>
      </c>
      <c r="BJ670" t="s">
        <v>1946</v>
      </c>
      <c r="BQ670" t="s">
        <v>524</v>
      </c>
      <c r="BR670" s="25" t="s">
        <v>525</v>
      </c>
    </row>
    <row r="671" spans="15:70">
      <c r="O671" s="25" t="str">
        <f t="shared" si="11"/>
        <v>Psychologist</v>
      </c>
      <c r="BJ671" t="s">
        <v>1949</v>
      </c>
      <c r="BQ671" t="s">
        <v>526</v>
      </c>
      <c r="BR671" s="25" t="s">
        <v>527</v>
      </c>
    </row>
    <row r="672" spans="15:70">
      <c r="O672" s="25" t="str">
        <f t="shared" si="11"/>
        <v>Psychologist</v>
      </c>
      <c r="BJ672" t="s">
        <v>1952</v>
      </c>
      <c r="BQ672" t="s">
        <v>530</v>
      </c>
      <c r="BR672" s="25" t="s">
        <v>531</v>
      </c>
    </row>
    <row r="673" spans="15:70">
      <c r="O673" s="25" t="str">
        <f t="shared" si="11"/>
        <v>Public radio producer</v>
      </c>
      <c r="BJ673" t="s">
        <v>1955</v>
      </c>
      <c r="BQ673" s="25" t="s">
        <v>2887</v>
      </c>
      <c r="BR673" s="43" t="s">
        <v>2888</v>
      </c>
    </row>
    <row r="674" spans="15:70">
      <c r="O674" s="25" t="str">
        <f t="shared" si="11"/>
        <v>Publican</v>
      </c>
      <c r="BJ674" t="s">
        <v>1958</v>
      </c>
      <c r="BQ674" s="25" t="s">
        <v>2889</v>
      </c>
      <c r="BR674" s="43" t="s">
        <v>2890</v>
      </c>
    </row>
    <row r="675" spans="15:70">
      <c r="O675" s="25" t="str">
        <f t="shared" si="11"/>
        <v>Publisher</v>
      </c>
      <c r="BJ675" t="s">
        <v>1961</v>
      </c>
      <c r="BQ675" t="s">
        <v>528</v>
      </c>
      <c r="BR675" s="25" t="s">
        <v>529</v>
      </c>
    </row>
    <row r="676" spans="15:70">
      <c r="O676" s="25" t="str">
        <f t="shared" si="11"/>
        <v>Quality control inspector for commercial construction</v>
      </c>
      <c r="BJ676" t="s">
        <v>1448</v>
      </c>
      <c r="BQ676" t="s">
        <v>532</v>
      </c>
      <c r="BR676" s="25" t="s">
        <v>533</v>
      </c>
    </row>
    <row r="677" spans="15:70">
      <c r="O677" s="25" t="str">
        <f t="shared" si="11"/>
        <v>Racing driver</v>
      </c>
      <c r="BJ677" t="s">
        <v>1451</v>
      </c>
      <c r="BQ677" s="25" t="s">
        <v>3073</v>
      </c>
      <c r="BR677" s="43" t="s">
        <v>3074</v>
      </c>
    </row>
    <row r="678" spans="15:70">
      <c r="O678" s="25" t="str">
        <f t="shared" ref="O678:O741" si="12">IF(G$12=BK$1,BJ586&amp;" [fantastic]",BJ586)</f>
        <v>Radio presenter</v>
      </c>
      <c r="BJ678" t="s">
        <v>1452</v>
      </c>
      <c r="BQ678" t="s">
        <v>534</v>
      </c>
      <c r="BR678" s="25" t="s">
        <v>495</v>
      </c>
    </row>
    <row r="679" spans="15:70">
      <c r="O679" s="25" t="str">
        <f t="shared" si="12"/>
        <v>Ranch hand, </v>
      </c>
      <c r="BJ679" t="s">
        <v>1454</v>
      </c>
      <c r="BQ679" t="s">
        <v>496</v>
      </c>
      <c r="BR679" s="25" t="s">
        <v>58</v>
      </c>
    </row>
    <row r="680" spans="15:70">
      <c r="O680" s="25" t="str">
        <f t="shared" si="12"/>
        <v>Real estate agenT</v>
      </c>
      <c r="BJ680" t="s">
        <v>1457</v>
      </c>
      <c r="BQ680" s="25" t="s">
        <v>3075</v>
      </c>
      <c r="BR680" s="43" t="s">
        <v>3076</v>
      </c>
    </row>
    <row r="681" spans="15:70">
      <c r="O681" s="25" t="str">
        <f t="shared" si="12"/>
        <v>Real estate management.</v>
      </c>
      <c r="BJ681" t="s">
        <v>1459</v>
      </c>
      <c r="BQ681" s="45" t="s">
        <v>2272</v>
      </c>
      <c r="BR681" s="25" t="s">
        <v>1642</v>
      </c>
    </row>
    <row r="682" spans="15:70">
      <c r="O682" s="25" t="str">
        <f t="shared" si="12"/>
        <v>Receptionist</v>
      </c>
      <c r="BJ682" t="s">
        <v>1461</v>
      </c>
      <c r="BQ682" t="s">
        <v>59</v>
      </c>
      <c r="BR682" s="25" t="s">
        <v>535</v>
      </c>
    </row>
    <row r="683" spans="15:70">
      <c r="O683" s="25" t="str">
        <f t="shared" si="12"/>
        <v>Receptionist at a naturopathic (or any) clinic</v>
      </c>
      <c r="BJ683" t="s">
        <v>1464</v>
      </c>
      <c r="BQ683" s="25" t="s">
        <v>1030</v>
      </c>
      <c r="BR683" s="43" t="s">
        <v>1031</v>
      </c>
    </row>
    <row r="684" spans="15:70">
      <c r="O684" s="25" t="str">
        <f t="shared" si="12"/>
        <v>Recycling equipment engineer.</v>
      </c>
      <c r="BJ684" t="s">
        <v>1467</v>
      </c>
      <c r="BQ684" t="s">
        <v>3850</v>
      </c>
      <c r="BR684" t="s">
        <v>3851</v>
      </c>
    </row>
    <row r="685" spans="15:70">
      <c r="O685" s="25" t="str">
        <f t="shared" si="12"/>
        <v>Refuse collector</v>
      </c>
      <c r="BJ685" t="s">
        <v>1469</v>
      </c>
      <c r="BQ685" t="s">
        <v>536</v>
      </c>
      <c r="BR685" s="25" t="s">
        <v>537</v>
      </c>
    </row>
    <row r="686" spans="15:70">
      <c r="O686" s="25" t="str">
        <f t="shared" si="12"/>
        <v>Religious</v>
      </c>
      <c r="BJ686" t="s">
        <v>1472</v>
      </c>
      <c r="BQ686" t="s">
        <v>3696</v>
      </c>
      <c r="BR686" t="s">
        <v>3595</v>
      </c>
    </row>
    <row r="687" spans="15:70">
      <c r="O687" s="25" t="str">
        <f t="shared" si="12"/>
        <v>Reporter</v>
      </c>
      <c r="BJ687" t="s">
        <v>1475</v>
      </c>
      <c r="BQ687" t="s">
        <v>3259</v>
      </c>
      <c r="BR687" s="25" t="s">
        <v>2995</v>
      </c>
    </row>
    <row r="688" spans="15:70">
      <c r="O688" s="25" t="str">
        <f t="shared" si="12"/>
        <v>Reporter</v>
      </c>
      <c r="BJ688" t="s">
        <v>1478</v>
      </c>
      <c r="BQ688" t="s">
        <v>538</v>
      </c>
      <c r="BR688" s="25" t="s">
        <v>539</v>
      </c>
    </row>
    <row r="689" spans="15:70">
      <c r="O689" s="25" t="str">
        <f t="shared" si="12"/>
        <v>Research assistant</v>
      </c>
      <c r="BJ689" t="s">
        <v>1480</v>
      </c>
      <c r="BQ689" t="s">
        <v>540</v>
      </c>
      <c r="BR689" s="25" t="s">
        <v>850</v>
      </c>
    </row>
    <row r="690" spans="15:70">
      <c r="O690" s="25" t="str">
        <f t="shared" si="12"/>
        <v>Researcher</v>
      </c>
      <c r="BJ690" t="s">
        <v>1483</v>
      </c>
      <c r="BQ690" t="s">
        <v>3852</v>
      </c>
      <c r="BR690" t="s">
        <v>3884</v>
      </c>
    </row>
    <row r="691" spans="15:70">
      <c r="O691" s="25" t="str">
        <f t="shared" si="12"/>
        <v>Retired</v>
      </c>
      <c r="BJ691" t="s">
        <v>1486</v>
      </c>
      <c r="BQ691" t="s">
        <v>851</v>
      </c>
      <c r="BR691" s="25" t="s">
        <v>852</v>
      </c>
    </row>
    <row r="692" spans="15:70">
      <c r="O692" s="25" t="str">
        <f t="shared" si="12"/>
        <v>Retired radio on-air personality. </v>
      </c>
      <c r="BJ692" t="s">
        <v>1488</v>
      </c>
      <c r="BQ692" s="25" t="s">
        <v>3077</v>
      </c>
      <c r="BR692" s="43" t="s">
        <v>2697</v>
      </c>
    </row>
    <row r="693" spans="15:70">
      <c r="O693" s="25" t="str">
        <f t="shared" si="12"/>
        <v>Road crew supervisor</v>
      </c>
      <c r="BJ693" t="s">
        <v>1491</v>
      </c>
      <c r="BQ693" t="s">
        <v>853</v>
      </c>
      <c r="BR693" s="25" t="s">
        <v>1047</v>
      </c>
    </row>
    <row r="694" spans="15:70">
      <c r="O694" s="25" t="str">
        <f t="shared" si="12"/>
        <v>Road sweeper</v>
      </c>
      <c r="BJ694" t="s">
        <v>1493</v>
      </c>
      <c r="BQ694" t="s">
        <v>1048</v>
      </c>
      <c r="BR694" s="25" t="s">
        <v>1049</v>
      </c>
    </row>
    <row r="695" spans="15:70">
      <c r="O695" s="25" t="str">
        <f t="shared" si="12"/>
        <v>Roofer</v>
      </c>
      <c r="BJ695" t="s">
        <v>1496</v>
      </c>
      <c r="BQ695" s="25" t="s">
        <v>2698</v>
      </c>
      <c r="BR695" s="43" t="s">
        <v>2699</v>
      </c>
    </row>
    <row r="696" spans="15:70">
      <c r="O696" s="25" t="str">
        <f t="shared" si="12"/>
        <v>Roofer</v>
      </c>
      <c r="BJ696" t="s">
        <v>1499</v>
      </c>
      <c r="BQ696" s="25" t="s">
        <v>2900</v>
      </c>
      <c r="BR696" s="43" t="s">
        <v>2901</v>
      </c>
    </row>
    <row r="697" spans="15:70">
      <c r="O697" s="25" t="str">
        <f t="shared" si="12"/>
        <v>Rural Worker</v>
      </c>
      <c r="BJ697" t="s">
        <v>1502</v>
      </c>
      <c r="BQ697" t="s">
        <v>1050</v>
      </c>
      <c r="BR697" s="25" t="s">
        <v>2034</v>
      </c>
    </row>
    <row r="698" spans="15:70">
      <c r="O698" s="25" t="str">
        <f t="shared" si="12"/>
        <v>Sailor</v>
      </c>
      <c r="BJ698" t="s">
        <v>1505</v>
      </c>
      <c r="BQ698" s="25" t="s">
        <v>2902</v>
      </c>
      <c r="BR698" s="43" t="s">
        <v>2570</v>
      </c>
    </row>
    <row r="699" spans="15:70">
      <c r="O699" s="25" t="str">
        <f t="shared" si="12"/>
        <v>Salesperson</v>
      </c>
      <c r="BJ699" t="s">
        <v>1508</v>
      </c>
      <c r="BQ699" t="s">
        <v>2037</v>
      </c>
      <c r="BR699" s="25" t="s">
        <v>1862</v>
      </c>
    </row>
    <row r="700" spans="15:70">
      <c r="O700" s="25" t="str">
        <f t="shared" si="12"/>
        <v>Sand pit owner/operator</v>
      </c>
      <c r="BJ700" t="s">
        <v>1511</v>
      </c>
      <c r="BQ700" t="s">
        <v>1863</v>
      </c>
      <c r="BR700" s="25" t="s">
        <v>1864</v>
      </c>
    </row>
    <row r="701" spans="15:70">
      <c r="O701" s="25" t="str">
        <f t="shared" si="12"/>
        <v>Sandblaster</v>
      </c>
      <c r="V701" s="83" t="s">
        <v>2806</v>
      </c>
      <c r="X701" s="83" t="s">
        <v>3266</v>
      </c>
      <c r="Y701" s="83" t="s">
        <v>3265</v>
      </c>
      <c r="Z701" s="83" t="s">
        <v>2809</v>
      </c>
      <c r="AA701" s="83" t="s">
        <v>3255</v>
      </c>
      <c r="AB701" s="84" t="s">
        <v>3424</v>
      </c>
      <c r="AC701" s="83" t="s">
        <v>3259</v>
      </c>
      <c r="AD701" s="83" t="s">
        <v>3261</v>
      </c>
      <c r="AE701" s="83" t="s">
        <v>3267</v>
      </c>
      <c r="AF701" s="84" t="s">
        <v>3421</v>
      </c>
      <c r="AG701" s="83" t="s">
        <v>2808</v>
      </c>
      <c r="AH701" s="84" t="s">
        <v>3423</v>
      </c>
      <c r="AI701" s="83" t="s">
        <v>3257</v>
      </c>
      <c r="BJ701" t="s">
        <v>1514</v>
      </c>
      <c r="BQ701" t="s">
        <v>2035</v>
      </c>
      <c r="BR701" s="25" t="s">
        <v>2036</v>
      </c>
    </row>
    <row r="702" spans="15:70">
      <c r="O702" s="25" t="str">
        <f t="shared" si="12"/>
        <v>Scaffolder</v>
      </c>
      <c r="V702" s="25" t="s">
        <v>2296</v>
      </c>
      <c r="X702" s="25" t="s">
        <v>2296</v>
      </c>
      <c r="Y702" s="25" t="s">
        <v>2296</v>
      </c>
      <c r="Z702" t="s">
        <v>3678</v>
      </c>
      <c r="AA702" t="s">
        <v>3392</v>
      </c>
      <c r="AB702" s="25" t="s">
        <v>2292</v>
      </c>
      <c r="AC702" s="25" t="s">
        <v>2290</v>
      </c>
      <c r="AD702" s="90" t="s">
        <v>2296</v>
      </c>
      <c r="AE702" s="45" t="s">
        <v>2830</v>
      </c>
      <c r="AF702" s="25" t="s">
        <v>2292</v>
      </c>
      <c r="AG702" s="44" t="s">
        <v>3152</v>
      </c>
      <c r="AH702" s="44" t="s">
        <v>3152</v>
      </c>
      <c r="AI702" s="44" t="s">
        <v>3152</v>
      </c>
      <c r="BJ702" t="s">
        <v>1517</v>
      </c>
      <c r="BQ702" s="25" t="s">
        <v>2571</v>
      </c>
      <c r="BR702" s="43" t="s">
        <v>2572</v>
      </c>
    </row>
    <row r="703" spans="15:70">
      <c r="O703" s="25" t="str">
        <f t="shared" si="12"/>
        <v>Scavenger</v>
      </c>
      <c r="V703" s="25" t="s">
        <v>2825</v>
      </c>
      <c r="X703" s="25" t="s">
        <v>2825</v>
      </c>
      <c r="Y703" s="25" t="s">
        <v>2825</v>
      </c>
      <c r="Z703" t="s">
        <v>3679</v>
      </c>
      <c r="AA703" t="s">
        <v>3394</v>
      </c>
      <c r="AB703" t="s">
        <v>3818</v>
      </c>
      <c r="AC703" s="25" t="s">
        <v>2298</v>
      </c>
      <c r="AD703" t="s">
        <v>2828</v>
      </c>
      <c r="AE703" s="25" t="s">
        <v>2694</v>
      </c>
      <c r="AF703" t="s">
        <v>3674</v>
      </c>
      <c r="AG703" s="45" t="s">
        <v>2341</v>
      </c>
      <c r="AH703" s="45" t="s">
        <v>2934</v>
      </c>
      <c r="AI703" s="45" t="s">
        <v>2934</v>
      </c>
      <c r="BJ703" t="s">
        <v>1519</v>
      </c>
      <c r="BQ703" s="25" t="s">
        <v>2561</v>
      </c>
      <c r="BR703" s="43" t="s">
        <v>2363</v>
      </c>
    </row>
    <row r="704" spans="15:70">
      <c r="O704" s="25" t="str">
        <f t="shared" si="12"/>
        <v>School crossing warden</v>
      </c>
      <c r="V704" s="25" t="s">
        <v>2640</v>
      </c>
      <c r="X704" s="25" t="s">
        <v>2640</v>
      </c>
      <c r="Y704" s="25" t="s">
        <v>2640</v>
      </c>
      <c r="Z704" t="s">
        <v>3677</v>
      </c>
      <c r="AA704" t="s">
        <v>3390</v>
      </c>
      <c r="AB704" t="s">
        <v>3472</v>
      </c>
      <c r="AC704" t="s">
        <v>3818</v>
      </c>
      <c r="AD704" s="90" t="s">
        <v>2292</v>
      </c>
      <c r="AE704" s="45" t="s">
        <v>3201</v>
      </c>
      <c r="AF704" s="25" t="s">
        <v>3840</v>
      </c>
      <c r="AG704" s="45" t="s">
        <v>1309</v>
      </c>
      <c r="AH704" s="45" t="s">
        <v>1309</v>
      </c>
      <c r="AI704" s="45" t="s">
        <v>1309</v>
      </c>
      <c r="BJ704" t="s">
        <v>1521</v>
      </c>
      <c r="BQ704" s="45" t="s">
        <v>1669</v>
      </c>
      <c r="BR704" s="25" t="s">
        <v>2026</v>
      </c>
    </row>
    <row r="705" spans="15:70">
      <c r="O705" s="25" t="str">
        <f t="shared" si="12"/>
        <v>School meals supervisor</v>
      </c>
      <c r="V705" s="25" t="s">
        <v>2828</v>
      </c>
      <c r="X705" s="25" t="s">
        <v>2828</v>
      </c>
      <c r="Y705" s="25" t="s">
        <v>2828</v>
      </c>
      <c r="Z705" s="25" t="s">
        <v>2296</v>
      </c>
      <c r="AA705" t="s">
        <v>3567</v>
      </c>
      <c r="AB705" s="25" t="s">
        <v>3631</v>
      </c>
      <c r="AC705" t="s">
        <v>3822</v>
      </c>
      <c r="AD705" s="89" t="s">
        <v>3663</v>
      </c>
      <c r="AE705" s="45" t="s">
        <v>3208</v>
      </c>
      <c r="AF705" s="25" t="s">
        <v>2156</v>
      </c>
      <c r="AG705" t="s">
        <v>3366</v>
      </c>
      <c r="AH705" s="45" t="s">
        <v>2844</v>
      </c>
      <c r="AI705" t="s">
        <v>3366</v>
      </c>
      <c r="BJ705" t="s">
        <v>1523</v>
      </c>
      <c r="BQ705" t="s">
        <v>2043</v>
      </c>
      <c r="BR705" s="25" t="s">
        <v>2044</v>
      </c>
    </row>
    <row r="706" spans="15:70">
      <c r="O706" s="25" t="str">
        <f t="shared" si="12"/>
        <v>School secretary</v>
      </c>
      <c r="V706" s="25" t="s">
        <v>2290</v>
      </c>
      <c r="X706" s="25" t="s">
        <v>2290</v>
      </c>
      <c r="Y706" s="25" t="s">
        <v>2290</v>
      </c>
      <c r="Z706" s="25" t="s">
        <v>2825</v>
      </c>
      <c r="AA706" t="s">
        <v>3096</v>
      </c>
      <c r="AB706" s="25" t="s">
        <v>3654</v>
      </c>
      <c r="AC706" t="s">
        <v>3170</v>
      </c>
      <c r="AD706" t="s">
        <v>2694</v>
      </c>
      <c r="AE706" s="45" t="s">
        <v>3064</v>
      </c>
      <c r="AF706" s="25" t="s">
        <v>2526</v>
      </c>
      <c r="AG706" s="45" t="s">
        <v>2844</v>
      </c>
      <c r="AH706" s="45" t="s">
        <v>3154</v>
      </c>
      <c r="AI706" s="45" t="s">
        <v>2844</v>
      </c>
      <c r="BJ706" t="s">
        <v>1525</v>
      </c>
      <c r="BQ706" t="s">
        <v>2045</v>
      </c>
      <c r="BR706" s="25" t="s">
        <v>2193</v>
      </c>
    </row>
    <row r="707" spans="15:70">
      <c r="O707" s="25" t="str">
        <f t="shared" si="12"/>
        <v>Scientist</v>
      </c>
      <c r="V707" s="25" t="s">
        <v>2292</v>
      </c>
      <c r="X707" s="25" t="s">
        <v>2292</v>
      </c>
      <c r="Y707" s="25" t="s">
        <v>2292</v>
      </c>
      <c r="Z707" t="s">
        <v>3673</v>
      </c>
      <c r="AA707" t="s">
        <v>3242</v>
      </c>
      <c r="AB707" s="25" t="s">
        <v>3633</v>
      </c>
      <c r="AC707" s="89" t="s">
        <v>3575</v>
      </c>
      <c r="AD707" t="s">
        <v>3818</v>
      </c>
      <c r="AE707" s="45" t="s">
        <v>3070</v>
      </c>
      <c r="AF707" s="25" t="s">
        <v>2086</v>
      </c>
      <c r="AG707" s="45" t="s">
        <v>3154</v>
      </c>
      <c r="AH707" s="45" t="s">
        <v>2830</v>
      </c>
      <c r="AI707" s="45" t="s">
        <v>3154</v>
      </c>
      <c r="BJ707" t="s">
        <v>1528</v>
      </c>
      <c r="BQ707" s="89" t="s">
        <v>3723</v>
      </c>
      <c r="BR707" t="s">
        <v>3317</v>
      </c>
    </row>
    <row r="708" spans="15:70">
      <c r="O708" s="25" t="str">
        <f t="shared" si="12"/>
        <v>Scientists that work on lab animals</v>
      </c>
      <c r="V708" s="25" t="s">
        <v>2294</v>
      </c>
      <c r="X708" s="25" t="s">
        <v>2294</v>
      </c>
      <c r="Y708" s="25" t="s">
        <v>2294</v>
      </c>
      <c r="Z708" s="25" t="s">
        <v>2640</v>
      </c>
      <c r="AA708" s="25" t="s">
        <v>2438</v>
      </c>
      <c r="AB708" s="25" t="s">
        <v>3634</v>
      </c>
      <c r="AC708" t="s">
        <v>3184</v>
      </c>
      <c r="AD708" t="s">
        <v>2436</v>
      </c>
      <c r="AE708" t="s">
        <v>3675</v>
      </c>
      <c r="AF708" s="25" t="s">
        <v>2237</v>
      </c>
      <c r="AG708" s="45" t="s">
        <v>2830</v>
      </c>
      <c r="AH708" s="45" t="s">
        <v>2832</v>
      </c>
      <c r="AI708" s="45" t="s">
        <v>2830</v>
      </c>
      <c r="BJ708" t="s">
        <v>1531</v>
      </c>
      <c r="BQ708" t="s">
        <v>3751</v>
      </c>
      <c r="BR708" t="s">
        <v>3752</v>
      </c>
    </row>
    <row r="709" spans="15:70">
      <c r="O709" s="25" t="str">
        <f t="shared" si="12"/>
        <v>Sculptor</v>
      </c>
      <c r="V709" s="25" t="s">
        <v>2299</v>
      </c>
      <c r="X709" s="25" t="s">
        <v>2299</v>
      </c>
      <c r="Y709" s="25" t="s">
        <v>2522</v>
      </c>
      <c r="Z709" s="25" t="s">
        <v>2828</v>
      </c>
      <c r="AA709" t="s">
        <v>3741</v>
      </c>
      <c r="AB709" s="25" t="s">
        <v>3632</v>
      </c>
      <c r="AC709" s="90" t="s">
        <v>3414</v>
      </c>
      <c r="AD709" t="s">
        <v>3822</v>
      </c>
      <c r="AE709" s="45" t="s">
        <v>2567</v>
      </c>
      <c r="AF709" t="s">
        <v>3504</v>
      </c>
      <c r="AG709" s="45" t="s">
        <v>2832</v>
      </c>
      <c r="AH709" s="45" t="s">
        <v>2980</v>
      </c>
      <c r="AI709" s="45" t="s">
        <v>2832</v>
      </c>
      <c r="BJ709" t="s">
        <v>1534</v>
      </c>
      <c r="BQ709" s="25" t="s">
        <v>2573</v>
      </c>
      <c r="BR709" s="43" t="s">
        <v>2424</v>
      </c>
    </row>
    <row r="710" spans="15:70">
      <c r="O710" s="25" t="str">
        <f t="shared" si="12"/>
        <v>sculptor</v>
      </c>
      <c r="V710" s="25" t="s">
        <v>2522</v>
      </c>
      <c r="X710" s="25" t="s">
        <v>2522</v>
      </c>
      <c r="Y710" s="25" t="s">
        <v>2523</v>
      </c>
      <c r="Z710" s="25" t="s">
        <v>2292</v>
      </c>
      <c r="AA710" t="s">
        <v>3244</v>
      </c>
      <c r="AB710" t="s">
        <v>3822</v>
      </c>
      <c r="AC710" t="s">
        <v>3334</v>
      </c>
      <c r="AD710" s="90" t="s">
        <v>2590</v>
      </c>
      <c r="AE710" t="s">
        <v>3822</v>
      </c>
      <c r="AF710" s="25" t="s">
        <v>2090</v>
      </c>
      <c r="AG710" s="45" t="s">
        <v>2980</v>
      </c>
      <c r="AH710" s="45" t="s">
        <v>2978</v>
      </c>
      <c r="AI710" s="45" t="s">
        <v>2980</v>
      </c>
      <c r="BJ710" t="s">
        <v>1537</v>
      </c>
      <c r="BQ710" t="s">
        <v>3885</v>
      </c>
      <c r="BR710" t="s">
        <v>3886</v>
      </c>
    </row>
    <row r="711" spans="15:70">
      <c r="O711" s="25" t="str">
        <f t="shared" si="12"/>
        <v>Seamstress</v>
      </c>
      <c r="V711" s="25" t="s">
        <v>2523</v>
      </c>
      <c r="X711" s="25" t="s">
        <v>2225</v>
      </c>
      <c r="Y711" s="25" t="s">
        <v>2523</v>
      </c>
      <c r="Z711" t="s">
        <v>3674</v>
      </c>
      <c r="AA711" t="s">
        <v>3247</v>
      </c>
      <c r="AB711" t="s">
        <v>3170</v>
      </c>
      <c r="AC711" s="89" t="s">
        <v>3747</v>
      </c>
      <c r="AD711" s="25" t="s">
        <v>3840</v>
      </c>
      <c r="AE711" t="s">
        <v>3172</v>
      </c>
      <c r="AF711" s="25" t="s">
        <v>2301</v>
      </c>
      <c r="AG711" s="45" t="s">
        <v>2978</v>
      </c>
      <c r="AH711" s="45" t="s">
        <v>2636</v>
      </c>
      <c r="AI711" s="45" t="s">
        <v>2978</v>
      </c>
      <c r="BJ711" t="s">
        <v>1539</v>
      </c>
      <c r="BQ711" s="25" t="s">
        <v>2425</v>
      </c>
      <c r="BR711" s="43" t="s">
        <v>2426</v>
      </c>
    </row>
    <row r="712" spans="15:70">
      <c r="O712" s="25" t="str">
        <f t="shared" si="12"/>
        <v>Secretary</v>
      </c>
      <c r="V712" s="25" t="s">
        <v>2694</v>
      </c>
      <c r="X712" s="25" t="s">
        <v>2227</v>
      </c>
      <c r="Y712" s="25" t="s">
        <v>2694</v>
      </c>
      <c r="Z712" s="25" t="s">
        <v>2294</v>
      </c>
      <c r="AA712" t="s">
        <v>3249</v>
      </c>
      <c r="AB712" t="s">
        <v>3172</v>
      </c>
      <c r="AC712" t="s">
        <v>3183</v>
      </c>
      <c r="AD712" s="90" t="s">
        <v>2555</v>
      </c>
      <c r="AE712" s="45" t="s">
        <v>3298</v>
      </c>
      <c r="AF712" s="25" t="s">
        <v>2878</v>
      </c>
      <c r="AG712" s="45" t="s">
        <v>2638</v>
      </c>
      <c r="AH712" s="45" t="s">
        <v>2638</v>
      </c>
      <c r="AI712" s="45" t="s">
        <v>2638</v>
      </c>
      <c r="BJ712" s="78" t="s">
        <v>1542</v>
      </c>
      <c r="BQ712" t="s">
        <v>3698</v>
      </c>
      <c r="BR712" t="s">
        <v>3757</v>
      </c>
    </row>
    <row r="713" spans="15:70">
      <c r="O713" s="25" t="str">
        <f t="shared" si="12"/>
        <v>Security guard</v>
      </c>
      <c r="V713" s="25" t="s">
        <v>2225</v>
      </c>
      <c r="X713" s="25" t="s">
        <v>2229</v>
      </c>
      <c r="Y713" s="25" t="s">
        <v>2227</v>
      </c>
      <c r="Z713" s="25" t="s">
        <v>2299</v>
      </c>
      <c r="AA713" t="s">
        <v>3416</v>
      </c>
      <c r="AB713" t="s">
        <v>3324</v>
      </c>
      <c r="AC713" s="45" t="s">
        <v>2616</v>
      </c>
      <c r="AD713" s="90" t="s">
        <v>3402</v>
      </c>
      <c r="AE713" s="25" t="s">
        <v>2485</v>
      </c>
      <c r="AF713" s="25" t="s">
        <v>3617</v>
      </c>
      <c r="AG713" s="45" t="s">
        <v>2846</v>
      </c>
      <c r="AH713" s="45" t="s">
        <v>2846</v>
      </c>
      <c r="AI713" s="45" t="s">
        <v>2846</v>
      </c>
      <c r="BJ713" t="s">
        <v>1545</v>
      </c>
      <c r="BQ713" t="s">
        <v>2196</v>
      </c>
      <c r="BR713" s="25" t="s">
        <v>2197</v>
      </c>
    </row>
    <row r="714" spans="15:70">
      <c r="O714" s="25" t="str">
        <f t="shared" si="12"/>
        <v>Security officer</v>
      </c>
      <c r="V714" s="25" t="s">
        <v>2227</v>
      </c>
      <c r="X714" s="25" t="s">
        <v>2231</v>
      </c>
      <c r="Y714" s="25" t="s">
        <v>2229</v>
      </c>
      <c r="Z714" s="25" t="s">
        <v>2694</v>
      </c>
      <c r="AA714" t="s">
        <v>3592</v>
      </c>
      <c r="AB714" t="s">
        <v>3178</v>
      </c>
      <c r="AC714" t="s">
        <v>3336</v>
      </c>
      <c r="AD714" t="s">
        <v>2485</v>
      </c>
      <c r="AE714" s="25" t="s">
        <v>2631</v>
      </c>
      <c r="AF714" s="25" t="s">
        <v>3144</v>
      </c>
      <c r="AG714" s="45" t="s">
        <v>2864</v>
      </c>
      <c r="AH714" s="45" t="s">
        <v>2664</v>
      </c>
      <c r="AI714" s="45" t="s">
        <v>2864</v>
      </c>
      <c r="BJ714" t="s">
        <v>1547</v>
      </c>
      <c r="BQ714" t="s">
        <v>2198</v>
      </c>
      <c r="BR714" s="25" t="s">
        <v>2049</v>
      </c>
    </row>
    <row r="715" spans="15:70">
      <c r="O715" s="25" t="str">
        <f t="shared" si="12"/>
        <v>Senior Theatre materials publisher </v>
      </c>
      <c r="V715" s="25" t="s">
        <v>2229</v>
      </c>
      <c r="X715" s="25" t="s">
        <v>2436</v>
      </c>
      <c r="Y715" s="25" t="s">
        <v>2436</v>
      </c>
      <c r="Z715" t="s">
        <v>3675</v>
      </c>
      <c r="AA715" s="45" t="s">
        <v>2472</v>
      </c>
      <c r="AB715" s="25" t="s">
        <v>2156</v>
      </c>
      <c r="AC715" t="s">
        <v>3266</v>
      </c>
      <c r="AD715" s="90" t="s">
        <v>2633</v>
      </c>
      <c r="AE715" s="90" t="s">
        <v>2633</v>
      </c>
      <c r="AF715" t="s">
        <v>3281</v>
      </c>
      <c r="AG715" s="45" t="s">
        <v>2664</v>
      </c>
      <c r="AH715" s="45" t="s">
        <v>2666</v>
      </c>
      <c r="AI715" s="45" t="s">
        <v>2664</v>
      </c>
      <c r="BJ715" t="s">
        <v>1546</v>
      </c>
      <c r="BQ715" t="s">
        <v>3889</v>
      </c>
      <c r="BR715" t="s">
        <v>3732</v>
      </c>
    </row>
    <row r="716" spans="15:70">
      <c r="O716" s="25" t="str">
        <f t="shared" si="12"/>
        <v>Shadow Scholar</v>
      </c>
      <c r="V716" s="25" t="s">
        <v>2231</v>
      </c>
      <c r="X716" s="25" t="s">
        <v>3575</v>
      </c>
      <c r="Y716" s="25" t="s">
        <v>2438</v>
      </c>
      <c r="Z716" s="25" t="s">
        <v>2225</v>
      </c>
      <c r="AA716" t="s">
        <v>3405</v>
      </c>
      <c r="AB716" s="25" t="s">
        <v>3629</v>
      </c>
      <c r="AC716" s="25" t="s">
        <v>2313</v>
      </c>
      <c r="AD716" s="25" t="s">
        <v>3897</v>
      </c>
      <c r="AE716" s="25" t="s">
        <v>2283</v>
      </c>
      <c r="AF716" s="25" t="s">
        <v>3625</v>
      </c>
      <c r="AG716" s="45" t="s">
        <v>2668</v>
      </c>
      <c r="AH716" s="45" t="s">
        <v>2668</v>
      </c>
      <c r="AI716" s="45" t="s">
        <v>2668</v>
      </c>
      <c r="BJ716" t="s">
        <v>1552</v>
      </c>
      <c r="BQ716" s="89" t="s">
        <v>3648</v>
      </c>
      <c r="BR716" t="s">
        <v>3651</v>
      </c>
    </row>
    <row r="717" spans="15:70">
      <c r="O717" s="25" t="str">
        <f t="shared" si="12"/>
        <v>Shelving assembler (assembling and disassembling shelves in a warehouse as stock changed)</v>
      </c>
      <c r="V717" s="25" t="s">
        <v>2436</v>
      </c>
      <c r="X717" s="25" t="s">
        <v>2590</v>
      </c>
      <c r="Y717" s="25" t="s">
        <v>2239</v>
      </c>
      <c r="Z717" s="25" t="s">
        <v>2229</v>
      </c>
      <c r="AA717" t="s">
        <v>3594</v>
      </c>
      <c r="AB717" s="25" t="s">
        <v>2526</v>
      </c>
      <c r="AC717" s="89" t="s">
        <v>3577</v>
      </c>
      <c r="AD717" s="25" t="s">
        <v>3573</v>
      </c>
      <c r="AE717" s="25" t="s">
        <v>3897</v>
      </c>
      <c r="AF717" s="25" t="s">
        <v>2094</v>
      </c>
      <c r="AG717" s="45" t="s">
        <v>3051</v>
      </c>
      <c r="AH717" s="45" t="s">
        <v>3051</v>
      </c>
      <c r="AI717" s="45" t="s">
        <v>3051</v>
      </c>
      <c r="BJ717" t="s">
        <v>1555</v>
      </c>
      <c r="BQ717" s="89" t="s">
        <v>3649</v>
      </c>
      <c r="BR717" t="s">
        <v>3652</v>
      </c>
    </row>
    <row r="718" spans="15:70">
      <c r="O718" s="25" t="str">
        <f t="shared" si="12"/>
        <v>Ship builder</v>
      </c>
      <c r="V718" s="25" t="s">
        <v>2590</v>
      </c>
      <c r="X718" s="25" t="s">
        <v>3840</v>
      </c>
      <c r="Y718" s="25" t="s">
        <v>2441</v>
      </c>
      <c r="Z718" t="s">
        <v>3676</v>
      </c>
      <c r="AA718" t="s">
        <v>3920</v>
      </c>
      <c r="AB718" t="s">
        <v>3180</v>
      </c>
      <c r="AC718" s="89" t="s">
        <v>3586</v>
      </c>
      <c r="AD718" t="s">
        <v>2288</v>
      </c>
      <c r="AE718" s="45" t="s">
        <v>2017</v>
      </c>
      <c r="AF718" t="s">
        <v>3636</v>
      </c>
      <c r="AG718" s="45" t="s">
        <v>3055</v>
      </c>
      <c r="AH718" s="45" t="s">
        <v>3055</v>
      </c>
      <c r="AI718" s="45" t="s">
        <v>3055</v>
      </c>
      <c r="BJ718" t="s">
        <v>1558</v>
      </c>
      <c r="BQ718" s="89" t="s">
        <v>3650</v>
      </c>
      <c r="BR718" t="s">
        <v>3653</v>
      </c>
    </row>
    <row r="719" spans="15:70">
      <c r="O719" s="25" t="str">
        <f t="shared" si="12"/>
        <v>Shoe store employee</v>
      </c>
      <c r="V719" s="25" t="s">
        <v>2696</v>
      </c>
      <c r="X719" s="25" t="s">
        <v>3414</v>
      </c>
      <c r="Y719" s="25" t="s">
        <v>2555</v>
      </c>
      <c r="Z719" t="s">
        <v>3680</v>
      </c>
      <c r="AA719" t="s">
        <v>3879</v>
      </c>
      <c r="AB719" t="s">
        <v>2135</v>
      </c>
      <c r="AC719" s="25" t="s">
        <v>2068</v>
      </c>
      <c r="AD719" s="90" t="s">
        <v>2305</v>
      </c>
      <c r="AE719" t="s">
        <v>3470</v>
      </c>
      <c r="AF719" s="89" t="s">
        <v>3584</v>
      </c>
      <c r="AG719" s="45" t="s">
        <v>3201</v>
      </c>
      <c r="AH719" s="45" t="s">
        <v>3201</v>
      </c>
      <c r="AI719" s="45" t="s">
        <v>3201</v>
      </c>
      <c r="BJ719" s="78" t="s">
        <v>1561</v>
      </c>
      <c r="BQ719" s="89" t="s">
        <v>3658</v>
      </c>
      <c r="BR719" t="s">
        <v>3659</v>
      </c>
    </row>
    <row r="720" spans="15:70">
      <c r="O720" s="25" t="str">
        <f t="shared" si="12"/>
        <v>Shoemaker</v>
      </c>
      <c r="V720" s="25" t="s">
        <v>2239</v>
      </c>
      <c r="X720" s="25" t="s">
        <v>2441</v>
      </c>
      <c r="Y720" s="25" t="s">
        <v>2483</v>
      </c>
      <c r="Z720" s="25" t="s">
        <v>2436</v>
      </c>
      <c r="AA720" t="s">
        <v>3881</v>
      </c>
      <c r="AB720" t="s">
        <v>3330</v>
      </c>
      <c r="AC720" s="25" t="s">
        <v>2076</v>
      </c>
      <c r="AD720" t="s">
        <v>2309</v>
      </c>
      <c r="AE720" s="25" t="s">
        <v>1928</v>
      </c>
      <c r="AF720" s="89" t="s">
        <v>3586</v>
      </c>
      <c r="AG720" s="45" t="s">
        <v>3203</v>
      </c>
      <c r="AH720" s="45" t="s">
        <v>3203</v>
      </c>
      <c r="AI720" s="45" t="s">
        <v>3203</v>
      </c>
      <c r="BJ720" t="s">
        <v>1564</v>
      </c>
      <c r="BQ720" t="s">
        <v>3733</v>
      </c>
      <c r="BR720" t="s">
        <v>3734</v>
      </c>
    </row>
    <row r="721" spans="15:70">
      <c r="O721" s="25" t="str">
        <f t="shared" si="12"/>
        <v>Shop assistant</v>
      </c>
      <c r="V721" s="25" t="s">
        <v>2441</v>
      </c>
      <c r="X721" s="25" t="s">
        <v>2491</v>
      </c>
      <c r="Y721" s="25" t="s">
        <v>2485</v>
      </c>
      <c r="Z721" t="s">
        <v>3681</v>
      </c>
      <c r="AA721" t="s">
        <v>3883</v>
      </c>
      <c r="AB721" t="s">
        <v>3470</v>
      </c>
      <c r="AC721" s="25" t="s">
        <v>2080</v>
      </c>
      <c r="AD721" s="90" t="s">
        <v>2311</v>
      </c>
      <c r="AE721" t="s">
        <v>3877</v>
      </c>
      <c r="AF721" s="89" t="s">
        <v>3745</v>
      </c>
      <c r="AG721" s="45" t="s">
        <v>3061</v>
      </c>
      <c r="AH721" s="45" t="s">
        <v>3061</v>
      </c>
      <c r="AI721" s="45" t="s">
        <v>3061</v>
      </c>
      <c r="BJ721" t="s">
        <v>1567</v>
      </c>
      <c r="BQ721" t="s">
        <v>1938</v>
      </c>
      <c r="BR721" s="25" t="s">
        <v>1939</v>
      </c>
    </row>
    <row r="722" spans="15:70">
      <c r="O722" s="25" t="str">
        <f t="shared" si="12"/>
        <v>Sides of beef and other freezer meat seller</v>
      </c>
      <c r="V722" s="25" t="s">
        <v>2491</v>
      </c>
      <c r="X722" s="25" t="s">
        <v>2555</v>
      </c>
      <c r="Y722" s="25" t="s">
        <v>2631</v>
      </c>
      <c r="Z722" t="s">
        <v>3682</v>
      </c>
      <c r="AA722" t="s">
        <v>3826</v>
      </c>
      <c r="AB722" t="s">
        <v>3332</v>
      </c>
      <c r="AC722" t="s">
        <v>3186</v>
      </c>
      <c r="AD722" s="89" t="s">
        <v>3846</v>
      </c>
      <c r="AE722" t="s">
        <v>1868</v>
      </c>
      <c r="AF722" s="89" t="s">
        <v>3747</v>
      </c>
      <c r="AG722" s="45" t="s">
        <v>3206</v>
      </c>
      <c r="AH722" s="45" t="s">
        <v>3206</v>
      </c>
      <c r="AI722" s="45" t="s">
        <v>3206</v>
      </c>
      <c r="BJ722" s="78" t="s">
        <v>1570</v>
      </c>
      <c r="BQ722" t="s">
        <v>1940</v>
      </c>
      <c r="BR722" s="25" t="s">
        <v>1941</v>
      </c>
    </row>
    <row r="723" spans="15:70">
      <c r="O723" s="25" t="str">
        <f t="shared" si="12"/>
        <v>silver- or gold-smith</v>
      </c>
      <c r="V723" s="25" t="s">
        <v>2555</v>
      </c>
      <c r="X723" s="25" t="s">
        <v>2483</v>
      </c>
      <c r="Y723" s="25" t="s">
        <v>2633</v>
      </c>
      <c r="Z723" s="25" t="s">
        <v>2239</v>
      </c>
      <c r="AA723" t="s">
        <v>3645</v>
      </c>
      <c r="AB723" t="s">
        <v>3498</v>
      </c>
      <c r="AC723" t="s">
        <v>3877</v>
      </c>
      <c r="AD723" t="s">
        <v>2168</v>
      </c>
      <c r="AE723" t="s">
        <v>1869</v>
      </c>
      <c r="AF723" s="89" t="s">
        <v>3786</v>
      </c>
      <c r="AG723" s="45" t="s">
        <v>3208</v>
      </c>
      <c r="AH723" s="45" t="s">
        <v>3208</v>
      </c>
      <c r="AI723" s="45" t="s">
        <v>3208</v>
      </c>
      <c r="BJ723" t="s">
        <v>1573</v>
      </c>
      <c r="BQ723" t="s">
        <v>1942</v>
      </c>
      <c r="BR723" s="25" t="s">
        <v>1943</v>
      </c>
    </row>
    <row r="724" spans="15:70">
      <c r="O724" s="25" t="str">
        <f t="shared" si="12"/>
        <v>Singer</v>
      </c>
      <c r="V724" s="25" t="s">
        <v>2483</v>
      </c>
      <c r="X724" s="25" t="s">
        <v>2485</v>
      </c>
      <c r="Y724" s="25" t="s">
        <v>2283</v>
      </c>
      <c r="Z724" s="25" t="s">
        <v>2441</v>
      </c>
      <c r="AA724" t="s">
        <v>3647</v>
      </c>
      <c r="AB724" t="s">
        <v>3500</v>
      </c>
      <c r="AC724" s="25" t="s">
        <v>2090</v>
      </c>
      <c r="AD724" s="90" t="s">
        <v>2688</v>
      </c>
      <c r="AE724" t="s">
        <v>1870</v>
      </c>
      <c r="AF724" s="89" t="s">
        <v>3575</v>
      </c>
      <c r="AG724" s="45" t="s">
        <v>3064</v>
      </c>
      <c r="AH724" s="45" t="s">
        <v>3064</v>
      </c>
      <c r="AI724" s="45" t="s">
        <v>3064</v>
      </c>
      <c r="BJ724" t="s">
        <v>1576</v>
      </c>
      <c r="BQ724" t="s">
        <v>3697</v>
      </c>
      <c r="BR724" t="s">
        <v>3756</v>
      </c>
    </row>
    <row r="725" spans="15:70">
      <c r="O725" s="25" t="str">
        <f t="shared" si="12"/>
        <v>singer/songwriter</v>
      </c>
      <c r="V725" s="25" t="s">
        <v>2485</v>
      </c>
      <c r="X725" s="25" t="s">
        <v>2631</v>
      </c>
      <c r="Y725" t="s">
        <v>3774</v>
      </c>
      <c r="Z725" s="25" t="s">
        <v>2555</v>
      </c>
      <c r="AA725" t="s">
        <v>3780</v>
      </c>
      <c r="AB725" t="s">
        <v>3877</v>
      </c>
      <c r="AC725" s="25" t="s">
        <v>2094</v>
      </c>
      <c r="AD725" t="s">
        <v>2690</v>
      </c>
      <c r="AE725" t="s">
        <v>1871</v>
      </c>
      <c r="AF725" s="89" t="s">
        <v>3577</v>
      </c>
      <c r="AG725" s="45" t="s">
        <v>3066</v>
      </c>
      <c r="AH725" s="45" t="s">
        <v>3066</v>
      </c>
      <c r="AI725" s="45" t="s">
        <v>3066</v>
      </c>
      <c r="BJ725" t="s">
        <v>1579</v>
      </c>
      <c r="BQ725" s="25" t="s">
        <v>2427</v>
      </c>
      <c r="BR725" s="43" t="s">
        <v>2578</v>
      </c>
    </row>
    <row r="726" spans="15:70">
      <c r="O726" s="25" t="str">
        <f t="shared" si="12"/>
        <v>Singer in small clubs</v>
      </c>
      <c r="V726" s="25" t="s">
        <v>2631</v>
      </c>
      <c r="X726" s="25" t="s">
        <v>2633</v>
      </c>
      <c r="Y726" s="25" t="s">
        <v>2285</v>
      </c>
      <c r="Z726" s="25" t="s">
        <v>2483</v>
      </c>
      <c r="AA726" t="s">
        <v>3832</v>
      </c>
      <c r="AB726" t="s">
        <v>3854</v>
      </c>
      <c r="AC726" s="25" t="s">
        <v>2241</v>
      </c>
      <c r="AD726" s="90" t="s">
        <v>2078</v>
      </c>
      <c r="AE726" t="s">
        <v>1872</v>
      </c>
      <c r="AF726" s="89" t="s">
        <v>3737</v>
      </c>
      <c r="AG726" s="45" t="s">
        <v>3068</v>
      </c>
      <c r="AH726" s="45" t="s">
        <v>3068</v>
      </c>
      <c r="AI726" s="45" t="s">
        <v>3068</v>
      </c>
      <c r="BJ726" t="s">
        <v>1571</v>
      </c>
      <c r="BQ726" s="25" t="s">
        <v>2581</v>
      </c>
      <c r="BR726" s="43" t="s">
        <v>2734</v>
      </c>
    </row>
    <row r="727" spans="15:70">
      <c r="O727" s="25" t="str">
        <f t="shared" si="12"/>
        <v>Ski lift repair tech</v>
      </c>
      <c r="V727" s="25" t="s">
        <v>2633</v>
      </c>
      <c r="X727" s="25" t="s">
        <v>2283</v>
      </c>
      <c r="Y727" s="25" t="s">
        <v>2287</v>
      </c>
      <c r="Z727" s="25" t="s">
        <v>2633</v>
      </c>
      <c r="AA727" t="s">
        <v>3462</v>
      </c>
      <c r="AB727" t="s">
        <v>3858</v>
      </c>
      <c r="AC727" s="25" t="s">
        <v>2445</v>
      </c>
      <c r="AD727" s="25" t="s">
        <v>2080</v>
      </c>
      <c r="AE727" t="s">
        <v>1873</v>
      </c>
      <c r="AF727" s="89" t="s">
        <v>3739</v>
      </c>
      <c r="AG727" s="45" t="s">
        <v>3070</v>
      </c>
      <c r="AH727" s="45" t="s">
        <v>3221</v>
      </c>
      <c r="AI727" s="45" t="s">
        <v>3070</v>
      </c>
      <c r="BJ727" t="s">
        <v>1584</v>
      </c>
      <c r="BQ727" s="25" t="s">
        <v>2579</v>
      </c>
      <c r="BR727" s="43" t="s">
        <v>2580</v>
      </c>
    </row>
    <row r="728" spans="15:70">
      <c r="O728" s="25" t="str">
        <f t="shared" si="12"/>
        <v>Social worker</v>
      </c>
      <c r="V728" s="25" t="s">
        <v>2283</v>
      </c>
      <c r="X728" s="25" t="s">
        <v>2285</v>
      </c>
      <c r="Y728" s="25" t="s">
        <v>2288</v>
      </c>
      <c r="Z728" s="25" t="s">
        <v>2281</v>
      </c>
      <c r="AA728" t="s">
        <v>3464</v>
      </c>
      <c r="AB728" s="45" t="s">
        <v>2932</v>
      </c>
      <c r="AC728" t="s">
        <v>2996</v>
      </c>
      <c r="AD728" t="s">
        <v>2080</v>
      </c>
      <c r="AE728" t="s">
        <v>1874</v>
      </c>
      <c r="AF728" s="89" t="s">
        <v>3869</v>
      </c>
      <c r="AG728" s="45" t="s">
        <v>3221</v>
      </c>
      <c r="AH728" s="45" t="s">
        <v>3079</v>
      </c>
      <c r="AI728" s="45" t="s">
        <v>3221</v>
      </c>
      <c r="BJ728" t="s">
        <v>1587</v>
      </c>
      <c r="BQ728" t="s">
        <v>1944</v>
      </c>
      <c r="BR728" s="25" t="s">
        <v>1982</v>
      </c>
    </row>
    <row r="729" spans="15:70">
      <c r="O729" s="25" t="str">
        <f t="shared" si="12"/>
        <v>Social worker</v>
      </c>
      <c r="V729" s="25" t="s">
        <v>2285</v>
      </c>
      <c r="X729" s="25" t="s">
        <v>2287</v>
      </c>
      <c r="Y729" s="25" t="s">
        <v>2156</v>
      </c>
      <c r="Z729" s="25" t="s">
        <v>2283</v>
      </c>
      <c r="AA729" t="s">
        <v>3466</v>
      </c>
      <c r="AB729" t="s">
        <v>3860</v>
      </c>
      <c r="AC729" s="89" t="s">
        <v>3786</v>
      </c>
      <c r="AD729" s="90" t="s">
        <v>2086</v>
      </c>
      <c r="AE729" t="s">
        <v>1875</v>
      </c>
      <c r="AF729" s="89" t="s">
        <v>3871</v>
      </c>
      <c r="AG729" s="45" t="s">
        <v>3223</v>
      </c>
      <c r="AH729" s="45" t="s">
        <v>2141</v>
      </c>
      <c r="AI729" s="45" t="s">
        <v>3223</v>
      </c>
      <c r="BJ729" t="s">
        <v>1590</v>
      </c>
      <c r="BQ729" s="45" t="s">
        <v>2221</v>
      </c>
      <c r="BR729" s="25" t="s">
        <v>2222</v>
      </c>
    </row>
    <row r="730" spans="15:70">
      <c r="O730" s="25" t="str">
        <f t="shared" si="12"/>
        <v>Software analyst </v>
      </c>
      <c r="V730" s="25" t="s">
        <v>2288</v>
      </c>
      <c r="X730" s="25" t="s">
        <v>2288</v>
      </c>
      <c r="Y730" t="s">
        <v>3310</v>
      </c>
      <c r="Z730" s="25" t="s">
        <v>2287</v>
      </c>
      <c r="AA730" t="s">
        <v>3621</v>
      </c>
      <c r="AB730" t="s">
        <v>3638</v>
      </c>
      <c r="AC730" s="25" t="s">
        <v>2350</v>
      </c>
      <c r="AD730" s="25" t="s">
        <v>3903</v>
      </c>
      <c r="AE730" t="s">
        <v>1876</v>
      </c>
      <c r="AF730" s="89" t="s">
        <v>3743</v>
      </c>
      <c r="AG730" s="45" t="s">
        <v>3079</v>
      </c>
      <c r="AH730" t="s">
        <v>3472</v>
      </c>
      <c r="AI730" s="45" t="s">
        <v>3079</v>
      </c>
      <c r="BJ730" t="s">
        <v>1593</v>
      </c>
      <c r="BQ730" t="s">
        <v>1983</v>
      </c>
      <c r="BR730" s="25" t="s">
        <v>1984</v>
      </c>
    </row>
    <row r="731" spans="15:70">
      <c r="O731" s="25" t="str">
        <f t="shared" si="12"/>
        <v>Software consultant</v>
      </c>
      <c r="V731" s="25" t="s">
        <v>2156</v>
      </c>
      <c r="X731" s="25" t="s">
        <v>2156</v>
      </c>
      <c r="Y731" s="25" t="s">
        <v>2160</v>
      </c>
      <c r="Z731" s="25" t="s">
        <v>2288</v>
      </c>
      <c r="AA731" t="s">
        <v>3474</v>
      </c>
      <c r="AB731" t="s">
        <v>3636</v>
      </c>
      <c r="AC731" t="s">
        <v>3692</v>
      </c>
      <c r="AD731" t="s">
        <v>2088</v>
      </c>
      <c r="AE731" t="s">
        <v>1877</v>
      </c>
      <c r="AF731" s="89" t="s">
        <v>3862</v>
      </c>
      <c r="AG731" s="45" t="s">
        <v>2141</v>
      </c>
      <c r="AH731" s="45" t="s">
        <v>3081</v>
      </c>
      <c r="AI731" s="45" t="s">
        <v>2141</v>
      </c>
      <c r="BJ731" t="s">
        <v>1596</v>
      </c>
      <c r="BQ731" s="25" t="s">
        <v>2735</v>
      </c>
      <c r="BR731" s="43" t="s">
        <v>2736</v>
      </c>
    </row>
    <row r="732" spans="15:70" ht="16.5">
      <c r="O732" s="25" t="str">
        <f t="shared" si="12"/>
        <v>Software engineer</v>
      </c>
      <c r="V732" s="25" t="s">
        <v>2160</v>
      </c>
      <c r="X732" s="25" t="s">
        <v>2160</v>
      </c>
      <c r="Y732" s="45" t="s">
        <v>2616</v>
      </c>
      <c r="Z732" s="25" t="s">
        <v>2160</v>
      </c>
      <c r="AA732" t="s">
        <v>3176</v>
      </c>
      <c r="AB732" t="s">
        <v>3707</v>
      </c>
      <c r="AC732" s="25" t="s">
        <v>2836</v>
      </c>
      <c r="AD732" t="s">
        <v>3877</v>
      </c>
      <c r="AE732" t="s">
        <v>1878</v>
      </c>
      <c r="AF732" s="89" t="s">
        <v>3864</v>
      </c>
      <c r="AG732" s="45" t="s">
        <v>3081</v>
      </c>
      <c r="AH732" s="45" t="s">
        <v>2706</v>
      </c>
      <c r="AI732" s="45" t="s">
        <v>3081</v>
      </c>
      <c r="BJ732" s="78" t="s">
        <v>1599</v>
      </c>
      <c r="BQ732" t="s">
        <v>613</v>
      </c>
      <c r="BR732" s="116" t="s">
        <v>612</v>
      </c>
    </row>
    <row r="733" spans="15:70" ht="16.5">
      <c r="O733" s="25" t="str">
        <f t="shared" si="12"/>
        <v>Soldier</v>
      </c>
      <c r="V733" s="45" t="s">
        <v>2616</v>
      </c>
      <c r="X733" s="25" t="s">
        <v>2162</v>
      </c>
      <c r="Y733" s="25" t="s">
        <v>2162</v>
      </c>
      <c r="Z733" s="45" t="s">
        <v>2616</v>
      </c>
      <c r="AA733" t="s">
        <v>3322</v>
      </c>
      <c r="AB733" s="25" t="s">
        <v>2301</v>
      </c>
      <c r="AC733" t="s">
        <v>3638</v>
      </c>
      <c r="AD733" s="25" t="s">
        <v>2094</v>
      </c>
      <c r="AE733" t="s">
        <v>1879</v>
      </c>
      <c r="AF733" s="89" t="s">
        <v>3866</v>
      </c>
      <c r="AG733" s="45" t="s">
        <v>2706</v>
      </c>
      <c r="AH733" s="45" t="s">
        <v>2911</v>
      </c>
      <c r="AI733" s="45" t="s">
        <v>2706</v>
      </c>
      <c r="AK733" s="115"/>
      <c r="BJ733" t="s">
        <v>1601</v>
      </c>
      <c r="BQ733" t="s">
        <v>142</v>
      </c>
      <c r="BR733" s="116" t="s">
        <v>616</v>
      </c>
    </row>
    <row r="734" spans="15:70" ht="16.5">
      <c r="O734" s="25" t="str">
        <f t="shared" si="12"/>
        <v>Solicitor</v>
      </c>
      <c r="V734" s="25" t="s">
        <v>2162</v>
      </c>
      <c r="X734" s="25" t="s">
        <v>2305</v>
      </c>
      <c r="Y734" s="25" t="s">
        <v>2305</v>
      </c>
      <c r="Z734" s="25" t="s">
        <v>2162</v>
      </c>
      <c r="AA734" t="s">
        <v>3326</v>
      </c>
      <c r="AB734" t="s">
        <v>3709</v>
      </c>
      <c r="AC734" t="s">
        <v>3636</v>
      </c>
      <c r="AD734" s="90" t="s">
        <v>2094</v>
      </c>
      <c r="AE734" t="s">
        <v>1880</v>
      </c>
      <c r="AF734" s="89" t="s">
        <v>3569</v>
      </c>
      <c r="AG734" s="45" t="s">
        <v>2707</v>
      </c>
      <c r="AH734" s="45" t="s">
        <v>2567</v>
      </c>
      <c r="AI734" s="45" t="s">
        <v>2911</v>
      </c>
      <c r="AK734" s="115"/>
      <c r="BQ734" t="s">
        <v>626</v>
      </c>
      <c r="BR734" s="116" t="s">
        <v>627</v>
      </c>
    </row>
    <row r="735" spans="15:70" ht="16.5">
      <c r="O735" s="25" t="str">
        <f t="shared" si="12"/>
        <v>Song writer</v>
      </c>
      <c r="V735" s="25" t="s">
        <v>2305</v>
      </c>
      <c r="X735" s="25" t="s">
        <v>2307</v>
      </c>
      <c r="Y735" s="25" t="s">
        <v>2307</v>
      </c>
      <c r="Z735" s="25" t="s">
        <v>2305</v>
      </c>
      <c r="AA735" t="s">
        <v>3496</v>
      </c>
      <c r="AB735" t="s">
        <v>3891</v>
      </c>
      <c r="AC735" s="25" t="s">
        <v>2301</v>
      </c>
      <c r="AD735" t="s">
        <v>2455</v>
      </c>
      <c r="AE735" t="s">
        <v>1881</v>
      </c>
      <c r="AF735" s="89" t="s">
        <v>3571</v>
      </c>
      <c r="AG735" s="45" t="s">
        <v>2567</v>
      </c>
      <c r="AH735" s="45" t="s">
        <v>2733</v>
      </c>
      <c r="AI735" s="45" t="s">
        <v>2567</v>
      </c>
      <c r="AK735" s="115"/>
      <c r="BQ735" t="s">
        <v>931</v>
      </c>
      <c r="BR735" s="116" t="s">
        <v>932</v>
      </c>
    </row>
    <row r="736" spans="15:70" ht="16.5">
      <c r="O736" s="25" t="str">
        <f t="shared" si="12"/>
        <v>songwriter</v>
      </c>
      <c r="V736" s="25" t="s">
        <v>2307</v>
      </c>
      <c r="X736" s="25" t="s">
        <v>2309</v>
      </c>
      <c r="Y736" s="25" t="s">
        <v>2309</v>
      </c>
      <c r="Z736" s="25" t="s">
        <v>2309</v>
      </c>
      <c r="AA736" t="s">
        <v>3665</v>
      </c>
      <c r="AB736" t="s">
        <v>3912</v>
      </c>
      <c r="AC736" t="s">
        <v>3335</v>
      </c>
      <c r="AD736" s="90" t="s">
        <v>2704</v>
      </c>
      <c r="AE736" t="s">
        <v>1882</v>
      </c>
      <c r="AF736" s="89" t="s">
        <v>3408</v>
      </c>
      <c r="AG736" s="45" t="s">
        <v>2569</v>
      </c>
      <c r="AH736" s="45" t="s">
        <v>3115</v>
      </c>
      <c r="AI736" s="45" t="s">
        <v>2569</v>
      </c>
      <c r="AK736" s="115"/>
      <c r="BQ736" t="s">
        <v>619</v>
      </c>
      <c r="BR736" s="116" t="str">
        <f ca="1">"Symbolic characters are characters whose primary literary function is symbolic, even though the character may retain normal or realistic qualities. This character will act as a reference to how the world foloows "&amp;'Basic Story Data'!B13&amp;" there journey re the plot - "&amp;D326</f>
        <v xml:space="preserve">Symbolic characters are characters whose primary literary function is symbolic, even though the character may retain normal or realistic qualities. This character will act as a reference to how the world foloows  there journey re the plot - </v>
      </c>
    </row>
    <row r="737" spans="15:70" ht="16.5">
      <c r="O737" s="25" t="str">
        <f t="shared" si="12"/>
        <v>Spanish teacher</v>
      </c>
      <c r="V737" s="25" t="s">
        <v>2309</v>
      </c>
      <c r="X737" s="25" t="s">
        <v>2311</v>
      </c>
      <c r="Y737" s="25" t="s">
        <v>2311</v>
      </c>
      <c r="Z737" s="25" t="s">
        <v>2311</v>
      </c>
      <c r="AA737" t="s">
        <v>3667</v>
      </c>
      <c r="AB737" t="s">
        <v>325</v>
      </c>
      <c r="AC737" s="25" t="s">
        <v>2662</v>
      </c>
      <c r="AD737" t="s">
        <v>2352</v>
      </c>
      <c r="AE737" t="s">
        <v>1883</v>
      </c>
      <c r="AF737" s="89" t="s">
        <v>3410</v>
      </c>
      <c r="AG737" s="45" t="s">
        <v>3115</v>
      </c>
      <c r="AH737" s="45" t="s">
        <v>3117</v>
      </c>
      <c r="AI737" s="45" t="s">
        <v>2733</v>
      </c>
      <c r="AK737" s="115"/>
      <c r="BQ737" t="s">
        <v>611</v>
      </c>
      <c r="BR737" s="116" t="s">
        <v>610</v>
      </c>
    </row>
    <row r="738" spans="15:70" ht="16.5">
      <c r="O738" s="25" t="str">
        <f t="shared" si="12"/>
        <v>Special constable</v>
      </c>
      <c r="V738" s="25" t="s">
        <v>2311</v>
      </c>
      <c r="X738" s="25" t="s">
        <v>2526</v>
      </c>
      <c r="Y738" s="25" t="s">
        <v>2526</v>
      </c>
      <c r="Z738" s="25" t="s">
        <v>2526</v>
      </c>
      <c r="AA738" t="s">
        <v>3669</v>
      </c>
      <c r="AB738" s="25" t="s">
        <v>2878</v>
      </c>
      <c r="AC738" s="25" t="s">
        <v>2677</v>
      </c>
      <c r="AD738" s="90" t="s">
        <v>2836</v>
      </c>
      <c r="AE738" t="s">
        <v>3636</v>
      </c>
      <c r="AF738" s="89" t="s">
        <v>3412</v>
      </c>
      <c r="AG738" s="45" t="s">
        <v>3117</v>
      </c>
      <c r="AH738" s="45" t="s">
        <v>3277</v>
      </c>
      <c r="AI738" s="45" t="s">
        <v>3115</v>
      </c>
      <c r="AK738" s="115"/>
      <c r="BQ738" t="s">
        <v>617</v>
      </c>
      <c r="BR738" s="116" t="s">
        <v>618</v>
      </c>
    </row>
    <row r="739" spans="15:70">
      <c r="O739" s="25" t="str">
        <f t="shared" si="12"/>
        <v>Speech language pathologist</v>
      </c>
      <c r="V739" s="25" t="s">
        <v>2526</v>
      </c>
      <c r="X739" s="25" t="s">
        <v>2496</v>
      </c>
      <c r="Y739" s="25" t="s">
        <v>2496</v>
      </c>
      <c r="Z739" s="25" t="s">
        <v>2496</v>
      </c>
      <c r="AA739" t="s">
        <v>3407</v>
      </c>
      <c r="AB739" t="s">
        <v>3582</v>
      </c>
      <c r="AC739" t="s">
        <v>3337</v>
      </c>
      <c r="AD739" t="s">
        <v>3848</v>
      </c>
      <c r="AE739" s="25" t="s">
        <v>2301</v>
      </c>
      <c r="AF739" s="89" t="s">
        <v>3588</v>
      </c>
      <c r="AG739" s="45" t="s">
        <v>3277</v>
      </c>
      <c r="AH739" t="s">
        <v>3170</v>
      </c>
      <c r="AI739" s="45" t="s">
        <v>3117</v>
      </c>
      <c r="AK739" s="115"/>
      <c r="BQ739" t="s">
        <v>3339</v>
      </c>
      <c r="BR739" t="s">
        <v>3501</v>
      </c>
    </row>
    <row r="740" spans="15:70">
      <c r="O740" s="25" t="str">
        <f t="shared" si="12"/>
        <v>Speech therapist</v>
      </c>
      <c r="V740" s="25" t="s">
        <v>2496</v>
      </c>
      <c r="X740" t="s">
        <v>3266</v>
      </c>
      <c r="Y740" s="25" t="s">
        <v>2168</v>
      </c>
      <c r="Z740" s="25" t="s">
        <v>2315</v>
      </c>
      <c r="AA740" t="s">
        <v>3850</v>
      </c>
      <c r="AB740" t="s">
        <v>3641</v>
      </c>
      <c r="AC740" t="s">
        <v>3338</v>
      </c>
      <c r="AD740" t="s">
        <v>3638</v>
      </c>
      <c r="AE740" t="s">
        <v>3891</v>
      </c>
      <c r="AF740" s="89" t="s">
        <v>3590</v>
      </c>
      <c r="AG740" s="45" t="s">
        <v>3146</v>
      </c>
      <c r="AH740" t="s">
        <v>3172</v>
      </c>
      <c r="AI740" s="45" t="s">
        <v>3277</v>
      </c>
      <c r="AK740" s="115"/>
      <c r="BQ740" t="s">
        <v>3700</v>
      </c>
      <c r="BR740" t="s">
        <v>3759</v>
      </c>
    </row>
    <row r="741" spans="15:70">
      <c r="O741" s="25" t="str">
        <f t="shared" si="12"/>
        <v>Speechwriter</v>
      </c>
      <c r="V741" s="25" t="s">
        <v>2168</v>
      </c>
      <c r="X741" s="25" t="s">
        <v>2168</v>
      </c>
      <c r="Y741" s="25" t="s">
        <v>2313</v>
      </c>
      <c r="Z741" t="s">
        <v>3684</v>
      </c>
      <c r="AA741" t="s">
        <v>3852</v>
      </c>
      <c r="AB741" s="25" t="s">
        <v>3625</v>
      </c>
      <c r="AC741" t="s">
        <v>3641</v>
      </c>
      <c r="AD741" t="s">
        <v>3636</v>
      </c>
      <c r="AE741" t="s">
        <v>325</v>
      </c>
      <c r="AF741" s="89" t="s">
        <v>3749</v>
      </c>
      <c r="AG741" s="45" t="s">
        <v>3150</v>
      </c>
      <c r="AH741" s="45" t="s">
        <v>3146</v>
      </c>
      <c r="AI741" s="45" t="s">
        <v>3146</v>
      </c>
      <c r="AK741" s="115"/>
      <c r="BQ741" s="25" t="s">
        <v>2737</v>
      </c>
      <c r="BR741" s="43" t="s">
        <v>2935</v>
      </c>
    </row>
    <row r="742" spans="15:70">
      <c r="O742" s="25" t="str">
        <f t="shared" ref="O742:O805" si="13">IF(G$12=BK$1,BJ650&amp;" [fantastic]",BJ650)</f>
        <v>Spider researcher (extracts venom from deadly spiders) </v>
      </c>
      <c r="V742" s="25" t="s">
        <v>2313</v>
      </c>
      <c r="X742" s="25" t="s">
        <v>2313</v>
      </c>
      <c r="Y742" s="25" t="s">
        <v>2315</v>
      </c>
      <c r="Z742" s="25" t="s">
        <v>2531</v>
      </c>
      <c r="AA742" t="s">
        <v>3885</v>
      </c>
      <c r="AB742" s="25" t="s">
        <v>3445</v>
      </c>
      <c r="AC742" s="25" t="s">
        <v>2889</v>
      </c>
      <c r="AD742" s="89" t="s">
        <v>3494</v>
      </c>
      <c r="AE742" t="s">
        <v>3582</v>
      </c>
      <c r="AF742" s="89" t="s">
        <v>3751</v>
      </c>
      <c r="AG742" s="45" t="s">
        <v>3296</v>
      </c>
      <c r="AH742" t="s">
        <v>2990</v>
      </c>
      <c r="AI742" s="45" t="s">
        <v>3150</v>
      </c>
      <c r="AK742" s="115"/>
      <c r="BQ742" s="25" t="s">
        <v>2936</v>
      </c>
      <c r="BR742" s="43" t="s">
        <v>2937</v>
      </c>
    </row>
    <row r="743" spans="15:70">
      <c r="O743" s="25" t="str">
        <f t="shared" si="13"/>
        <v>Sports coach</v>
      </c>
      <c r="V743" s="25" t="s">
        <v>2315</v>
      </c>
      <c r="X743" s="25" t="s">
        <v>2315</v>
      </c>
      <c r="Y743" s="25" t="s">
        <v>2531</v>
      </c>
      <c r="Z743" s="25" t="s">
        <v>2533</v>
      </c>
      <c r="AA743" t="s">
        <v>3889</v>
      </c>
      <c r="AB743" s="25" t="s">
        <v>3617</v>
      </c>
      <c r="AC743" t="s">
        <v>3259</v>
      </c>
      <c r="AD743" t="s">
        <v>1936</v>
      </c>
      <c r="AE743" t="s">
        <v>613</v>
      </c>
      <c r="AF743" s="89" t="s">
        <v>3753</v>
      </c>
      <c r="AG743" s="45" t="s">
        <v>3298</v>
      </c>
      <c r="AH743" s="45" t="s">
        <v>3150</v>
      </c>
      <c r="AI743" s="45" t="s">
        <v>3296</v>
      </c>
      <c r="AK743" s="115"/>
      <c r="BQ743" t="s">
        <v>1005</v>
      </c>
      <c r="BR743" s="25" t="s">
        <v>1006</v>
      </c>
    </row>
    <row r="744" spans="15:70">
      <c r="O744" s="25" t="str">
        <f t="shared" si="13"/>
        <v>Sportsperson</v>
      </c>
      <c r="V744" s="25" t="s">
        <v>2531</v>
      </c>
      <c r="X744" s="25" t="s">
        <v>2531</v>
      </c>
      <c r="Y744" s="25" t="s">
        <v>2533</v>
      </c>
      <c r="Z744" s="25" t="s">
        <v>2538</v>
      </c>
      <c r="AA744" t="s">
        <v>3733</v>
      </c>
      <c r="AB744" t="s">
        <v>3824</v>
      </c>
      <c r="AC744" t="s">
        <v>3339</v>
      </c>
      <c r="AD744" t="s">
        <v>3641</v>
      </c>
      <c r="AE744" t="s">
        <v>142</v>
      </c>
      <c r="AF744" s="89" t="s">
        <v>3648</v>
      </c>
      <c r="AG744" s="45" t="s">
        <v>2974</v>
      </c>
      <c r="AH744" s="45" t="s">
        <v>3296</v>
      </c>
      <c r="AI744" s="45" t="s">
        <v>3298</v>
      </c>
      <c r="AK744" s="115"/>
      <c r="BQ744" s="25" t="s">
        <v>2938</v>
      </c>
      <c r="BR744" s="43" t="s">
        <v>2939</v>
      </c>
    </row>
    <row r="745" spans="15:70">
      <c r="O745" s="25" t="str">
        <f t="shared" si="13"/>
        <v>Squire</v>
      </c>
      <c r="V745" s="25" t="s">
        <v>2533</v>
      </c>
      <c r="X745" s="25" t="s">
        <v>2533</v>
      </c>
      <c r="Y745" s="25" t="s">
        <v>2538</v>
      </c>
      <c r="Z745" s="25" t="s">
        <v>2690</v>
      </c>
      <c r="AA745" t="s">
        <v>3396</v>
      </c>
      <c r="AB745" t="s">
        <v>3875</v>
      </c>
      <c r="AC745" s="25" t="s">
        <v>3625</v>
      </c>
      <c r="AD745" s="25" t="s">
        <v>3625</v>
      </c>
      <c r="AE745" t="s">
        <v>626</v>
      </c>
      <c r="AF745" s="89" t="s">
        <v>3649</v>
      </c>
      <c r="AG745" s="45" t="s">
        <v>2976</v>
      </c>
      <c r="AH745" s="45" t="s">
        <v>3298</v>
      </c>
      <c r="AI745" s="45" t="s">
        <v>2974</v>
      </c>
      <c r="AK745" s="115"/>
      <c r="BQ745" t="s">
        <v>3503</v>
      </c>
      <c r="BR745" t="s">
        <v>3704</v>
      </c>
    </row>
    <row r="746" spans="15:70">
      <c r="O746" s="25" t="str">
        <f t="shared" si="13"/>
        <v>State safety radio network monitor</v>
      </c>
      <c r="V746" s="25" t="s">
        <v>2538</v>
      </c>
      <c r="X746" s="25" t="s">
        <v>2538</v>
      </c>
      <c r="Y746" t="s">
        <v>3308</v>
      </c>
      <c r="Z746" s="25" t="s">
        <v>2068</v>
      </c>
      <c r="AA746" t="s">
        <v>3755</v>
      </c>
      <c r="AB746" s="25" t="s">
        <v>3619</v>
      </c>
      <c r="AC746" s="25" t="s">
        <v>3445</v>
      </c>
      <c r="AD746" s="25" t="s">
        <v>3445</v>
      </c>
      <c r="AE746" t="s">
        <v>931</v>
      </c>
      <c r="AF746" s="89" t="s">
        <v>3650</v>
      </c>
      <c r="AG746" s="45" t="s">
        <v>3460</v>
      </c>
      <c r="AH746" s="45" t="s">
        <v>2974</v>
      </c>
      <c r="AI746" s="45" t="s">
        <v>2976</v>
      </c>
      <c r="AK746" s="115"/>
      <c r="BQ746" s="45" t="s">
        <v>2842</v>
      </c>
      <c r="BR746" t="s">
        <v>2843</v>
      </c>
    </row>
    <row r="747" spans="15:70">
      <c r="O747" s="25" t="str">
        <f t="shared" si="13"/>
        <v>Stock market trader</v>
      </c>
      <c r="V747" s="25" t="s">
        <v>2688</v>
      </c>
      <c r="X747" s="25" t="s">
        <v>2688</v>
      </c>
      <c r="Y747" s="25" t="s">
        <v>2688</v>
      </c>
      <c r="Z747" s="25" t="s">
        <v>3452</v>
      </c>
      <c r="AA747" t="s">
        <v>3240</v>
      </c>
      <c r="AB747" t="s">
        <v>3856</v>
      </c>
      <c r="AC747" s="89" t="s">
        <v>3745</v>
      </c>
      <c r="AD747" t="s">
        <v>2592</v>
      </c>
      <c r="AE747" t="s">
        <v>619</v>
      </c>
      <c r="AF747" s="89" t="s">
        <v>3656</v>
      </c>
      <c r="AG747" s="45" t="s">
        <v>3300</v>
      </c>
      <c r="AH747" s="45" t="s">
        <v>2976</v>
      </c>
      <c r="AI747" s="45" t="s">
        <v>3460</v>
      </c>
      <c r="BQ747" s="45" t="s">
        <v>3053</v>
      </c>
      <c r="BR747" s="25" t="s">
        <v>3054</v>
      </c>
    </row>
    <row r="748" spans="15:70">
      <c r="O748" s="25" t="str">
        <f t="shared" si="13"/>
        <v>Stock photographer</v>
      </c>
      <c r="V748" s="25" t="s">
        <v>2690</v>
      </c>
      <c r="X748" s="25" t="s">
        <v>2690</v>
      </c>
      <c r="Y748" s="25" t="s">
        <v>2690</v>
      </c>
      <c r="Z748" s="25" t="s">
        <v>2076</v>
      </c>
      <c r="AA748" t="s">
        <v>3918</v>
      </c>
      <c r="AB748" s="25" t="s">
        <v>3627</v>
      </c>
      <c r="AC748" t="s">
        <v>3824</v>
      </c>
      <c r="AD748" s="25" t="s">
        <v>3905</v>
      </c>
      <c r="AE748" t="s">
        <v>611</v>
      </c>
      <c r="AF748" s="89" t="s">
        <v>3658</v>
      </c>
      <c r="AG748" s="45" t="s">
        <v>2840</v>
      </c>
      <c r="AH748" s="45" t="s">
        <v>3460</v>
      </c>
      <c r="AI748" s="45" t="s">
        <v>3300</v>
      </c>
      <c r="BQ748" t="s">
        <v>3396</v>
      </c>
      <c r="BR748" t="s">
        <v>3566</v>
      </c>
    </row>
    <row r="749" spans="15:70">
      <c r="O749" s="25" t="str">
        <f t="shared" si="13"/>
        <v>Stockbroker</v>
      </c>
      <c r="V749" s="25" t="s">
        <v>2068</v>
      </c>
      <c r="X749" s="25" t="s">
        <v>2068</v>
      </c>
      <c r="Y749" s="25" t="s">
        <v>2068</v>
      </c>
      <c r="Z749" s="25" t="s">
        <v>2078</v>
      </c>
      <c r="AA749" t="s">
        <v>3623</v>
      </c>
      <c r="AB749" s="25" t="s">
        <v>3844</v>
      </c>
      <c r="AC749" t="s">
        <v>3875</v>
      </c>
      <c r="AD749" s="89" t="s">
        <v>3745</v>
      </c>
      <c r="AE749" t="s">
        <v>617</v>
      </c>
      <c r="AF749" s="89" t="s">
        <v>3893</v>
      </c>
      <c r="AG749" s="45" t="s">
        <v>2984</v>
      </c>
      <c r="AH749" s="45" t="s">
        <v>3300</v>
      </c>
      <c r="AI749" s="45" t="s">
        <v>2840</v>
      </c>
      <c r="BQ749" s="45" t="s">
        <v>3210</v>
      </c>
      <c r="BR749" s="25" t="s">
        <v>3207</v>
      </c>
    </row>
    <row r="750" spans="15:70">
      <c r="O750" s="25" t="str">
        <f t="shared" si="13"/>
        <v>Storage facility owner</v>
      </c>
      <c r="V750" s="25" t="s">
        <v>2076</v>
      </c>
      <c r="X750" s="25" t="s">
        <v>3452</v>
      </c>
      <c r="Y750" s="25" t="s">
        <v>3452</v>
      </c>
      <c r="Z750" s="25" t="s">
        <v>2074</v>
      </c>
      <c r="AA750" t="s">
        <v>3174</v>
      </c>
      <c r="AB750" t="s">
        <v>3671</v>
      </c>
      <c r="AC750" s="25" t="s">
        <v>3619</v>
      </c>
      <c r="AD750" s="25" t="s">
        <v>3901</v>
      </c>
      <c r="AE750" s="25" t="s">
        <v>3625</v>
      </c>
      <c r="AF750" s="89" t="s">
        <v>3895</v>
      </c>
      <c r="AG750" s="45" t="s">
        <v>2986</v>
      </c>
      <c r="AH750" s="45" t="s">
        <v>2840</v>
      </c>
      <c r="AI750" s="45" t="s">
        <v>2984</v>
      </c>
      <c r="BQ750" s="25" t="s">
        <v>2366</v>
      </c>
      <c r="BR750" s="43" t="s">
        <v>2224</v>
      </c>
    </row>
    <row r="751" spans="15:70">
      <c r="O751" s="25" t="str">
        <f t="shared" si="13"/>
        <v>storyteller</v>
      </c>
      <c r="V751" s="25" t="s">
        <v>2078</v>
      </c>
      <c r="X751" s="25" t="s">
        <v>2076</v>
      </c>
      <c r="Y751" s="25" t="s">
        <v>2076</v>
      </c>
      <c r="Z751" s="25" t="s">
        <v>2702</v>
      </c>
      <c r="AA751" t="s">
        <v>3328</v>
      </c>
      <c r="AB751" s="25" t="s">
        <v>3835</v>
      </c>
      <c r="AC751" s="89" t="s">
        <v>3869</v>
      </c>
      <c r="AD751" t="s">
        <v>3824</v>
      </c>
      <c r="AE751" s="25" t="s">
        <v>3445</v>
      </c>
      <c r="AF751" s="89" t="s">
        <v>3721</v>
      </c>
      <c r="AG751" s="45" t="s">
        <v>2500</v>
      </c>
      <c r="AH751" s="45" t="s">
        <v>2984</v>
      </c>
      <c r="AI751" t="s">
        <v>3402</v>
      </c>
      <c r="BQ751" s="45" t="s">
        <v>3072</v>
      </c>
      <c r="BR751" s="25" t="s">
        <v>3220</v>
      </c>
    </row>
    <row r="752" spans="15:70" ht="30">
      <c r="O752" s="25" t="str">
        <f t="shared" si="13"/>
        <v>Street entertainer</v>
      </c>
      <c r="V752" s="25" t="s">
        <v>2074</v>
      </c>
      <c r="X752" s="25" t="s">
        <v>2078</v>
      </c>
      <c r="Y752" s="25" t="s">
        <v>2078</v>
      </c>
      <c r="Z752" s="25" t="s">
        <v>2080</v>
      </c>
      <c r="AA752" t="s">
        <v>3887</v>
      </c>
      <c r="AB752" s="25" t="s">
        <v>3842</v>
      </c>
      <c r="AC752" s="85" t="s">
        <v>3765</v>
      </c>
      <c r="AD752" s="25" t="s">
        <v>3899</v>
      </c>
      <c r="AE752" s="89" t="s">
        <v>3745</v>
      </c>
      <c r="AF752" s="89" t="s">
        <v>3723</v>
      </c>
      <c r="AG752" s="45" t="s">
        <v>2650</v>
      </c>
      <c r="AH752" s="45" t="s">
        <v>2986</v>
      </c>
      <c r="AI752" s="45" t="s">
        <v>2986</v>
      </c>
      <c r="BQ752" s="45" t="s">
        <v>2898</v>
      </c>
      <c r="BR752" s="25" t="s">
        <v>3078</v>
      </c>
    </row>
    <row r="753" spans="15:70">
      <c r="O753" s="25" t="str">
        <f t="shared" si="13"/>
        <v>Student</v>
      </c>
      <c r="V753" s="25" t="s">
        <v>2702</v>
      </c>
      <c r="X753" s="25" t="s">
        <v>2074</v>
      </c>
      <c r="Y753" s="25" t="s">
        <v>2074</v>
      </c>
      <c r="Z753" s="25" t="s">
        <v>2082</v>
      </c>
      <c r="AA753" t="s">
        <v>1985</v>
      </c>
      <c r="AB753" s="25" t="s">
        <v>3837</v>
      </c>
      <c r="AC753" s="89" t="s">
        <v>3584</v>
      </c>
      <c r="AD753" t="s">
        <v>3875</v>
      </c>
      <c r="AE753" t="s">
        <v>3824</v>
      </c>
      <c r="AF753" s="89" t="s">
        <v>3318</v>
      </c>
      <c r="AG753" s="45" t="s">
        <v>2512</v>
      </c>
      <c r="AH753" s="45" t="s">
        <v>2500</v>
      </c>
      <c r="AI753" s="45" t="s">
        <v>2500</v>
      </c>
      <c r="BQ753" s="45" t="s">
        <v>2909</v>
      </c>
      <c r="BR753" s="25" t="s">
        <v>2910</v>
      </c>
    </row>
    <row r="754" spans="15:70">
      <c r="O754" s="25" t="str">
        <f t="shared" si="13"/>
        <v>Student Union rep</v>
      </c>
      <c r="V754" s="25" t="s">
        <v>2080</v>
      </c>
      <c r="X754" s="25" t="s">
        <v>2702</v>
      </c>
      <c r="Y754" s="25" t="s">
        <v>2702</v>
      </c>
      <c r="Z754" s="25" t="s">
        <v>2084</v>
      </c>
      <c r="AA754" t="s">
        <v>3729</v>
      </c>
      <c r="AB754" t="s">
        <v>3820</v>
      </c>
      <c r="AC754" s="25" t="s">
        <v>2700</v>
      </c>
      <c r="AD754" t="s">
        <v>3828</v>
      </c>
      <c r="AE754" t="s">
        <v>3764</v>
      </c>
      <c r="AF754" s="89" t="s">
        <v>3320</v>
      </c>
      <c r="AG754" s="45" t="s">
        <v>2514</v>
      </c>
      <c r="AH754" s="45" t="s">
        <v>2650</v>
      </c>
      <c r="AI754" s="45" t="s">
        <v>2512</v>
      </c>
      <c r="BQ754" s="25" t="s">
        <v>2439</v>
      </c>
      <c r="BR754" s="43" t="s">
        <v>2589</v>
      </c>
    </row>
    <row r="755" spans="15:70" ht="30">
      <c r="O755" s="25" t="str">
        <f t="shared" si="13"/>
        <v>Submarine engineer</v>
      </c>
      <c r="V755" s="25" t="s">
        <v>2082</v>
      </c>
      <c r="X755" s="25" t="s">
        <v>2080</v>
      </c>
      <c r="Y755" s="25" t="s">
        <v>2080</v>
      </c>
      <c r="Z755" t="s">
        <v>3685</v>
      </c>
      <c r="AA755" t="s">
        <v>3735</v>
      </c>
      <c r="AB755" t="s">
        <v>3643</v>
      </c>
      <c r="AC755" s="85" t="s">
        <v>3766</v>
      </c>
      <c r="AD755" s="25" t="s">
        <v>3844</v>
      </c>
      <c r="AE755" s="85" t="s">
        <v>3765</v>
      </c>
      <c r="AF755" s="89" t="s">
        <v>3485</v>
      </c>
      <c r="AG755" s="45" t="s">
        <v>2516</v>
      </c>
      <c r="AH755" t="s">
        <v>3324</v>
      </c>
      <c r="AI755" s="45" t="s">
        <v>2514</v>
      </c>
      <c r="BQ755" s="25" t="s">
        <v>3625</v>
      </c>
      <c r="BR755" s="25" t="s">
        <v>3626</v>
      </c>
    </row>
    <row r="756" spans="15:70">
      <c r="O756" s="25" t="str">
        <f t="shared" si="13"/>
        <v>Substitute teacher</v>
      </c>
      <c r="V756" s="25" t="s">
        <v>2084</v>
      </c>
      <c r="X756" s="25" t="s">
        <v>2082</v>
      </c>
      <c r="Y756" s="25" t="s">
        <v>2082</v>
      </c>
      <c r="Z756" s="25" t="s">
        <v>2233</v>
      </c>
      <c r="AA756" t="s">
        <v>3725</v>
      </c>
      <c r="AB756" t="s">
        <v>3281</v>
      </c>
      <c r="AC756" t="s">
        <v>3340</v>
      </c>
      <c r="AD756" t="s">
        <v>3671</v>
      </c>
      <c r="AE756" s="85" t="s">
        <v>3766</v>
      </c>
      <c r="AF756" s="89" t="s">
        <v>3037</v>
      </c>
      <c r="AG756" s="45" t="s">
        <v>2658</v>
      </c>
      <c r="AH756" s="45" t="s">
        <v>2512</v>
      </c>
      <c r="AI756" s="45" t="s">
        <v>2516</v>
      </c>
      <c r="BQ756" s="45" t="s">
        <v>2957</v>
      </c>
      <c r="BR756" s="25" t="s">
        <v>3443</v>
      </c>
    </row>
    <row r="757" spans="15:70">
      <c r="O757" s="25" t="str">
        <f t="shared" si="13"/>
        <v>Summer camp counselor</v>
      </c>
      <c r="V757" s="25" t="s">
        <v>2233</v>
      </c>
      <c r="X757" s="25" t="s">
        <v>2084</v>
      </c>
      <c r="Y757" s="25" t="s">
        <v>2084</v>
      </c>
      <c r="Z757" s="25" t="s">
        <v>2235</v>
      </c>
      <c r="AA757" t="s">
        <v>3727</v>
      </c>
      <c r="AB757" t="s">
        <v>3480</v>
      </c>
      <c r="AC757" s="25" t="s">
        <v>3837</v>
      </c>
      <c r="AD757" t="s">
        <v>3770</v>
      </c>
      <c r="AE757" s="25" t="s">
        <v>3835</v>
      </c>
      <c r="AF757" s="89" t="s">
        <v>3488</v>
      </c>
      <c r="AG757" s="45" t="s">
        <v>2660</v>
      </c>
      <c r="AH757" t="s">
        <v>3178</v>
      </c>
      <c r="AI757" s="45" t="s">
        <v>2658</v>
      </c>
      <c r="BQ757" s="25" t="s">
        <v>3445</v>
      </c>
      <c r="BR757" s="25" t="s">
        <v>3616</v>
      </c>
    </row>
    <row r="758" spans="15:70">
      <c r="O758" s="25" t="str">
        <f t="shared" si="13"/>
        <v>Surgeon</v>
      </c>
      <c r="V758" s="25" t="s">
        <v>2235</v>
      </c>
      <c r="X758" s="25" t="s">
        <v>2233</v>
      </c>
      <c r="Y758" s="25" t="s">
        <v>2233</v>
      </c>
      <c r="Z758" t="s">
        <v>3686</v>
      </c>
      <c r="AA758" t="s">
        <v>3731</v>
      </c>
      <c r="AB758" t="s">
        <v>3481</v>
      </c>
      <c r="AC758" t="s">
        <v>3820</v>
      </c>
      <c r="AD758" t="s">
        <v>3820</v>
      </c>
      <c r="AE758" s="25" t="s">
        <v>3842</v>
      </c>
      <c r="AF758" s="89" t="s">
        <v>3490</v>
      </c>
      <c r="AG758" s="45" t="s">
        <v>3212</v>
      </c>
      <c r="AH758" s="45" t="s">
        <v>2514</v>
      </c>
      <c r="AI758" s="45" t="s">
        <v>2660</v>
      </c>
      <c r="BQ758" s="45" t="s">
        <v>3445</v>
      </c>
      <c r="BR758" s="25" t="s">
        <v>3444</v>
      </c>
    </row>
    <row r="759" spans="15:70">
      <c r="O759" s="25" t="str">
        <f t="shared" si="13"/>
        <v>Surveyor</v>
      </c>
      <c r="V759" s="25" t="s">
        <v>3468</v>
      </c>
      <c r="X759" s="25" t="s">
        <v>2235</v>
      </c>
      <c r="Y759" s="25" t="s">
        <v>2235</v>
      </c>
      <c r="Z759" t="s">
        <v>3687</v>
      </c>
      <c r="AA759" t="s">
        <v>3563</v>
      </c>
      <c r="AB759" t="s">
        <v>3482</v>
      </c>
      <c r="AC759" s="45" t="s">
        <v>2178</v>
      </c>
      <c r="AD759" s="45" t="s">
        <v>2178</v>
      </c>
      <c r="AE759" s="25" t="s">
        <v>3837</v>
      </c>
      <c r="AF759" s="89" t="s">
        <v>3492</v>
      </c>
      <c r="AG759" s="45" t="s">
        <v>3213</v>
      </c>
      <c r="AH759" s="45" t="s">
        <v>2516</v>
      </c>
      <c r="AI759" s="45" t="s">
        <v>3212</v>
      </c>
      <c r="BQ759" s="45" t="s">
        <v>3446</v>
      </c>
      <c r="BR759" s="25" t="s">
        <v>3447</v>
      </c>
    </row>
    <row r="760" spans="15:70">
      <c r="O760" s="25" t="str">
        <f t="shared" si="13"/>
        <v>Systems programmer</v>
      </c>
      <c r="V760" s="25" t="s">
        <v>2086</v>
      </c>
      <c r="X760" s="25" t="s">
        <v>2086</v>
      </c>
      <c r="Y760" s="25" t="s">
        <v>2086</v>
      </c>
      <c r="Z760" t="s">
        <v>3688</v>
      </c>
      <c r="AA760" s="87" t="s">
        <v>3565</v>
      </c>
      <c r="AB760" s="87" t="s">
        <v>3916</v>
      </c>
      <c r="AC760" s="87" t="s">
        <v>3643</v>
      </c>
      <c r="AD760" s="87" t="s">
        <v>3643</v>
      </c>
      <c r="AE760" s="117" t="s">
        <v>3866</v>
      </c>
      <c r="AF760" s="87" t="s">
        <v>3661</v>
      </c>
      <c r="AG760" s="45" t="s">
        <v>3382</v>
      </c>
      <c r="AH760" s="45" t="s">
        <v>2658</v>
      </c>
      <c r="AI760" s="45" t="s">
        <v>3213</v>
      </c>
      <c r="BQ760" s="45" t="s">
        <v>3448</v>
      </c>
      <c r="BR760" s="25" t="s">
        <v>3145</v>
      </c>
    </row>
    <row r="761" spans="15:70">
      <c r="O761" s="25" t="str">
        <f t="shared" si="13"/>
        <v>Tailor</v>
      </c>
      <c r="V761" s="25" t="s">
        <v>2088</v>
      </c>
      <c r="X761" s="25" t="s">
        <v>2088</v>
      </c>
      <c r="Y761" s="25" t="s">
        <v>2088</v>
      </c>
      <c r="Z761" t="s">
        <v>3689</v>
      </c>
      <c r="AG761" s="45" t="s">
        <v>3384</v>
      </c>
      <c r="AH761" s="45" t="s">
        <v>2660</v>
      </c>
      <c r="AI761" s="45" t="s">
        <v>3382</v>
      </c>
      <c r="BQ761" s="25" t="s">
        <v>2592</v>
      </c>
      <c r="BR761" s="43" t="s">
        <v>2593</v>
      </c>
    </row>
    <row r="762" spans="15:70">
      <c r="O762" s="25" t="str">
        <f t="shared" si="13"/>
        <v>Tarot Reader</v>
      </c>
      <c r="V762" s="25" t="s">
        <v>2237</v>
      </c>
      <c r="X762" s="25" t="s">
        <v>2237</v>
      </c>
      <c r="Y762" s="25" t="s">
        <v>1928</v>
      </c>
      <c r="Z762" t="s">
        <v>3690</v>
      </c>
      <c r="AG762" s="45" t="s">
        <v>3386</v>
      </c>
      <c r="AH762" s="45" t="s">
        <v>3212</v>
      </c>
      <c r="AI762" s="45" t="s">
        <v>3384</v>
      </c>
      <c r="BQ762" s="25" t="s">
        <v>2594</v>
      </c>
      <c r="BR762" s="43" t="s">
        <v>2238</v>
      </c>
    </row>
    <row r="763" spans="15:70">
      <c r="O763" s="25" t="str">
        <f t="shared" si="13"/>
        <v>Tattooist</v>
      </c>
      <c r="V763" s="25" t="s">
        <v>1928</v>
      </c>
      <c r="X763" s="25" t="s">
        <v>1928</v>
      </c>
      <c r="Y763" s="25" t="s">
        <v>2090</v>
      </c>
      <c r="Z763" s="25" t="s">
        <v>3468</v>
      </c>
      <c r="AG763" s="45" t="s">
        <v>3225</v>
      </c>
      <c r="AH763" s="45" t="s">
        <v>3213</v>
      </c>
      <c r="AI763" s="45" t="s">
        <v>3386</v>
      </c>
      <c r="BQ763" t="s">
        <v>3683</v>
      </c>
      <c r="BR763" t="s">
        <v>3229</v>
      </c>
    </row>
    <row r="764" spans="15:70">
      <c r="O764" s="25" t="str">
        <f t="shared" si="13"/>
        <v>Tax inspector</v>
      </c>
      <c r="V764" t="s">
        <v>3504</v>
      </c>
      <c r="X764" s="25" t="s">
        <v>2090</v>
      </c>
      <c r="Y764" s="25" t="s">
        <v>2092</v>
      </c>
      <c r="Z764" s="25" t="s">
        <v>2086</v>
      </c>
      <c r="AG764" s="45" t="s">
        <v>3227</v>
      </c>
      <c r="AH764" s="45" t="s">
        <v>3382</v>
      </c>
      <c r="AI764" s="45" t="s">
        <v>3225</v>
      </c>
      <c r="BQ764" s="45" t="s">
        <v>3148</v>
      </c>
      <c r="BR764" s="25" t="s">
        <v>3149</v>
      </c>
    </row>
    <row r="765" spans="15:70">
      <c r="O765" s="25" t="str">
        <f t="shared" si="13"/>
        <v>Taxi driver</v>
      </c>
      <c r="V765" s="25" t="s">
        <v>2090</v>
      </c>
      <c r="X765" s="25" t="s">
        <v>2092</v>
      </c>
      <c r="Y765" s="25" t="s">
        <v>2094</v>
      </c>
      <c r="Z765" s="25" t="s">
        <v>2088</v>
      </c>
      <c r="AG765" s="45" t="s">
        <v>2905</v>
      </c>
      <c r="AH765" s="45" t="s">
        <v>3384</v>
      </c>
      <c r="AI765" s="45" t="s">
        <v>3227</v>
      </c>
      <c r="BQ765" s="25" t="s">
        <v>2443</v>
      </c>
      <c r="BR765" s="43" t="s">
        <v>2596</v>
      </c>
    </row>
    <row r="766" spans="15:70">
      <c r="O766" s="25" t="str">
        <f t="shared" si="13"/>
        <v>Tea shop owner</v>
      </c>
      <c r="V766" s="25" t="s">
        <v>2092</v>
      </c>
      <c r="X766" s="25" t="s">
        <v>2094</v>
      </c>
      <c r="Y766" s="25" t="s">
        <v>2241</v>
      </c>
      <c r="Z766" s="25" t="s">
        <v>2237</v>
      </c>
      <c r="AG766" s="45" t="s">
        <v>2907</v>
      </c>
      <c r="AH766" s="45" t="s">
        <v>3386</v>
      </c>
      <c r="AI766" s="45" t="s">
        <v>2905</v>
      </c>
      <c r="BQ766" s="25" t="s">
        <v>2597</v>
      </c>
      <c r="BR766" s="43" t="s">
        <v>2488</v>
      </c>
    </row>
    <row r="767" spans="15:70">
      <c r="O767" s="25" t="str">
        <f t="shared" si="13"/>
        <v>Teach art to very senior citizens at a residential retirement home. (fascinating mix of humor and pathos)</v>
      </c>
      <c r="V767" s="25" t="s">
        <v>2094</v>
      </c>
      <c r="X767" s="25" t="s">
        <v>2241</v>
      </c>
      <c r="Y767" s="25" t="s">
        <v>2445</v>
      </c>
      <c r="Z767" t="s">
        <v>3691</v>
      </c>
      <c r="AG767" s="45" t="s">
        <v>3085</v>
      </c>
      <c r="AH767" s="45" t="s">
        <v>3225</v>
      </c>
      <c r="AI767" s="45" t="s">
        <v>2907</v>
      </c>
      <c r="BQ767" s="25" t="s">
        <v>2489</v>
      </c>
      <c r="BR767" s="43" t="s">
        <v>2490</v>
      </c>
    </row>
    <row r="768" spans="15:70">
      <c r="O768" s="25" t="str">
        <f t="shared" si="13"/>
        <v>Teach teachers how to use technology in their classrooms</v>
      </c>
      <c r="V768" s="25" t="s">
        <v>2241</v>
      </c>
      <c r="X768" s="25" t="s">
        <v>2445</v>
      </c>
      <c r="Y768" s="25" t="s">
        <v>2447</v>
      </c>
      <c r="Z768" s="25" t="s">
        <v>1928</v>
      </c>
      <c r="AG768" s="45" t="s">
        <v>3087</v>
      </c>
      <c r="AH768" s="45" t="s">
        <v>3227</v>
      </c>
      <c r="AI768" s="45" t="s">
        <v>3085</v>
      </c>
      <c r="BQ768" s="45" t="s">
        <v>2838</v>
      </c>
      <c r="BR768" s="25" t="s">
        <v>2839</v>
      </c>
    </row>
    <row r="769" spans="15:70">
      <c r="O769" s="25" t="str">
        <f t="shared" si="13"/>
        <v>Teacher</v>
      </c>
      <c r="V769" s="25" t="s">
        <v>2445</v>
      </c>
      <c r="X769" s="25" t="s">
        <v>2447</v>
      </c>
      <c r="Y769" s="25" t="s">
        <v>2449</v>
      </c>
      <c r="Z769" s="25" t="s">
        <v>2090</v>
      </c>
      <c r="AG769" s="45" t="s">
        <v>2563</v>
      </c>
      <c r="AH769" s="45" t="s">
        <v>2905</v>
      </c>
      <c r="AI769" s="45" t="s">
        <v>3087</v>
      </c>
      <c r="BQ769" t="s">
        <v>3905</v>
      </c>
      <c r="BR769" t="s">
        <v>3572</v>
      </c>
    </row>
    <row r="770" spans="15:70">
      <c r="O770" s="25" t="str">
        <f t="shared" si="13"/>
        <v>Teaching assistant</v>
      </c>
      <c r="V770" s="25" t="s">
        <v>2447</v>
      </c>
      <c r="X770" s="25" t="s">
        <v>2449</v>
      </c>
      <c r="Y770" s="25" t="s">
        <v>2455</v>
      </c>
      <c r="Z770" s="25" t="s">
        <v>2094</v>
      </c>
      <c r="AG770" s="45" t="s">
        <v>2565</v>
      </c>
      <c r="AH770" s="45" t="s">
        <v>2907</v>
      </c>
      <c r="AI770" s="45" t="s">
        <v>2563</v>
      </c>
      <c r="BQ770" s="45" t="s">
        <v>2502</v>
      </c>
      <c r="BR770" s="25" t="s">
        <v>2647</v>
      </c>
    </row>
    <row r="771" spans="15:70">
      <c r="O771" s="25" t="str">
        <f t="shared" si="13"/>
        <v>Tech writer</v>
      </c>
      <c r="V771" s="25" t="s">
        <v>2449</v>
      </c>
      <c r="X771" s="25" t="s">
        <v>2455</v>
      </c>
      <c r="Y771" s="25" t="s">
        <v>2704</v>
      </c>
      <c r="Z771" s="25" t="s">
        <v>2241</v>
      </c>
      <c r="AG771" s="45" t="s">
        <v>2712</v>
      </c>
      <c r="AH771" s="45" t="s">
        <v>3085</v>
      </c>
      <c r="AI771" s="45" t="s">
        <v>2565</v>
      </c>
      <c r="BQ771" s="45" t="s">
        <v>2648</v>
      </c>
      <c r="BR771" s="25" t="s">
        <v>2649</v>
      </c>
    </row>
    <row r="772" spans="15:70">
      <c r="O772" s="25" t="str">
        <f t="shared" si="13"/>
        <v>Technician</v>
      </c>
      <c r="V772" s="25" t="s">
        <v>2455</v>
      </c>
      <c r="X772" s="25" t="s">
        <v>2704</v>
      </c>
      <c r="Y772" s="25" t="s">
        <v>2818</v>
      </c>
      <c r="Z772" s="25" t="s">
        <v>2445</v>
      </c>
      <c r="AG772" s="45" t="s">
        <v>2714</v>
      </c>
      <c r="AH772" s="45" t="s">
        <v>3087</v>
      </c>
      <c r="AI772" s="45" t="s">
        <v>2712</v>
      </c>
      <c r="BQ772" s="45" t="s">
        <v>3214</v>
      </c>
      <c r="BR772" s="25" t="s">
        <v>3215</v>
      </c>
    </row>
    <row r="773" spans="15:70">
      <c r="O773" s="25" t="str">
        <f t="shared" si="13"/>
        <v>Teflon coater</v>
      </c>
      <c r="V773" s="25" t="s">
        <v>2704</v>
      </c>
      <c r="X773" s="25" t="s">
        <v>2818</v>
      </c>
      <c r="Y773" s="25" t="s">
        <v>2498</v>
      </c>
      <c r="Z773" s="25" t="s">
        <v>2447</v>
      </c>
      <c r="AG773" s="45" t="s">
        <v>2575</v>
      </c>
      <c r="AH773" s="45" t="s">
        <v>2563</v>
      </c>
      <c r="AI773" s="45" t="s">
        <v>2714</v>
      </c>
      <c r="BQ773" s="45" t="s">
        <v>3216</v>
      </c>
      <c r="BR773" s="25" t="s">
        <v>3217</v>
      </c>
    </row>
    <row r="774" spans="15:70">
      <c r="O774" s="25" t="str">
        <f t="shared" si="13"/>
        <v>Telephonist</v>
      </c>
      <c r="V774" s="25" t="s">
        <v>2818</v>
      </c>
      <c r="X774" s="25" t="s">
        <v>2498</v>
      </c>
      <c r="Y774" s="25" t="s">
        <v>2274</v>
      </c>
      <c r="Z774" s="25" t="s">
        <v>2449</v>
      </c>
      <c r="AG774" s="45" t="s">
        <v>2577</v>
      </c>
      <c r="AH774" s="45" t="s">
        <v>2565</v>
      </c>
      <c r="AI774" s="45" t="s">
        <v>2575</v>
      </c>
      <c r="BQ774" s="25" t="s">
        <v>2487</v>
      </c>
      <c r="BR774" s="43" t="s">
        <v>2630</v>
      </c>
    </row>
    <row r="775" spans="15:70">
      <c r="O775" s="25" t="str">
        <f t="shared" si="13"/>
        <v>Telephony installer</v>
      </c>
      <c r="V775" s="25" t="s">
        <v>2498</v>
      </c>
      <c r="X775" s="45" t="s">
        <v>2932</v>
      </c>
      <c r="Y775" t="s">
        <v>3768</v>
      </c>
      <c r="Z775" s="25" t="s">
        <v>2455</v>
      </c>
      <c r="AG775" s="45" t="s">
        <v>2720</v>
      </c>
      <c r="AH775" s="45" t="s">
        <v>2714</v>
      </c>
      <c r="AI775" s="45" t="s">
        <v>2577</v>
      </c>
      <c r="BQ775" s="45" t="s">
        <v>3218</v>
      </c>
      <c r="BR775" s="25" t="s">
        <v>3219</v>
      </c>
    </row>
    <row r="776" spans="15:70">
      <c r="O776" s="25" t="str">
        <f t="shared" si="13"/>
        <v>Telesales person</v>
      </c>
      <c r="V776" s="25" t="s">
        <v>2274</v>
      </c>
      <c r="X776" s="25" t="s">
        <v>2274</v>
      </c>
      <c r="Y776" s="25" t="s">
        <v>2352</v>
      </c>
      <c r="Z776" s="25" t="s">
        <v>2704</v>
      </c>
      <c r="AG776" s="45" t="s">
        <v>2722</v>
      </c>
      <c r="AH776" s="45" t="s">
        <v>2577</v>
      </c>
      <c r="AI776" s="45" t="s">
        <v>2720</v>
      </c>
      <c r="BQ776" t="s">
        <v>3579</v>
      </c>
      <c r="BR776" t="s">
        <v>3580</v>
      </c>
    </row>
    <row r="777" spans="15:70">
      <c r="O777" s="25" t="str">
        <f t="shared" si="13"/>
        <v>Television presenter</v>
      </c>
      <c r="V777" s="25" t="s">
        <v>2552</v>
      </c>
      <c r="X777" s="25" t="s">
        <v>2552</v>
      </c>
      <c r="Y777" s="25" t="s">
        <v>2354</v>
      </c>
      <c r="Z777" s="25" t="s">
        <v>2818</v>
      </c>
      <c r="AG777" s="45" t="s">
        <v>2926</v>
      </c>
      <c r="AH777" s="45" t="s">
        <v>2720</v>
      </c>
      <c r="AI777" s="45" t="s">
        <v>2722</v>
      </c>
      <c r="BQ777" s="89" t="s">
        <v>3745</v>
      </c>
      <c r="BR777" s="89" t="s">
        <v>3746</v>
      </c>
    </row>
    <row r="778" spans="15:70">
      <c r="O778" s="25" t="str">
        <f t="shared" si="13"/>
        <v>Therapist</v>
      </c>
      <c r="V778" s="25" t="s">
        <v>2350</v>
      </c>
      <c r="X778" s="25" t="s">
        <v>2350</v>
      </c>
      <c r="Y778" s="25" t="s">
        <v>2627</v>
      </c>
      <c r="Z778" s="25" t="s">
        <v>2498</v>
      </c>
      <c r="AG778" s="45" t="s">
        <v>2724</v>
      </c>
      <c r="AH778" s="45" t="s">
        <v>2722</v>
      </c>
      <c r="AI778" s="45" t="s">
        <v>2926</v>
      </c>
      <c r="BQ778" s="45" t="s">
        <v>2166</v>
      </c>
      <c r="BR778" s="25" t="s">
        <v>2018</v>
      </c>
    </row>
    <row r="779" spans="15:70">
      <c r="O779" s="25" t="str">
        <f t="shared" si="13"/>
        <v>Tie-dye artist.</v>
      </c>
      <c r="V779" s="25" t="s">
        <v>2352</v>
      </c>
      <c r="X779" s="25" t="s">
        <v>2354</v>
      </c>
      <c r="Y779" s="25" t="s">
        <v>2834</v>
      </c>
      <c r="Z779" s="25" t="s">
        <v>2552</v>
      </c>
      <c r="AG779" s="45" t="s">
        <v>2728</v>
      </c>
      <c r="AH779" s="45" t="s">
        <v>2926</v>
      </c>
      <c r="AI779" s="45" t="s">
        <v>2724</v>
      </c>
      <c r="BQ779" s="25" t="s">
        <v>3617</v>
      </c>
      <c r="BR779" s="25" t="s">
        <v>3618</v>
      </c>
    </row>
    <row r="780" spans="15:70">
      <c r="O780" s="25" t="str">
        <f t="shared" si="13"/>
        <v>Tile setter</v>
      </c>
      <c r="V780" s="25" t="s">
        <v>2354</v>
      </c>
      <c r="X780" s="25" t="s">
        <v>2627</v>
      </c>
      <c r="Y780" s="25" t="s">
        <v>2836</v>
      </c>
      <c r="Z780" s="25" t="s">
        <v>2350</v>
      </c>
      <c r="AG780" s="45" t="s">
        <v>2730</v>
      </c>
      <c r="AH780" s="45" t="s">
        <v>2724</v>
      </c>
      <c r="AI780" s="45" t="s">
        <v>2728</v>
      </c>
      <c r="BQ780" t="s">
        <v>3901</v>
      </c>
      <c r="BR780" t="s">
        <v>3902</v>
      </c>
    </row>
    <row r="781" spans="15:70">
      <c r="O781" s="25" t="str">
        <f t="shared" si="13"/>
        <v>Time share seller</v>
      </c>
      <c r="V781" s="25" t="s">
        <v>2627</v>
      </c>
      <c r="X781" s="25" t="s">
        <v>2834</v>
      </c>
      <c r="Y781" s="25" t="s">
        <v>2506</v>
      </c>
      <c r="Z781" t="s">
        <v>3692</v>
      </c>
      <c r="AG781" s="45" t="s">
        <v>2726</v>
      </c>
      <c r="AH781" s="45" t="s">
        <v>2728</v>
      </c>
      <c r="AI781" s="45" t="s">
        <v>2730</v>
      </c>
      <c r="BQ781" s="45" t="s">
        <v>2019</v>
      </c>
      <c r="BR781" s="25" t="s">
        <v>2020</v>
      </c>
    </row>
    <row r="782" spans="15:70">
      <c r="O782" s="25" t="str">
        <f t="shared" si="13"/>
        <v>Toilet attendant</v>
      </c>
      <c r="V782" s="25" t="s">
        <v>2834</v>
      </c>
      <c r="X782" s="25" t="s">
        <v>2836</v>
      </c>
      <c r="Y782" s="25" t="s">
        <v>2508</v>
      </c>
      <c r="Z782" t="s">
        <v>3693</v>
      </c>
      <c r="AG782" s="45" t="s">
        <v>2492</v>
      </c>
      <c r="AH782" s="45" t="s">
        <v>2730</v>
      </c>
      <c r="AI782" s="45" t="s">
        <v>2726</v>
      </c>
      <c r="BQ782" s="45" t="s">
        <v>1663</v>
      </c>
      <c r="BR782" s="25" t="s">
        <v>1662</v>
      </c>
    </row>
    <row r="783" spans="15:70">
      <c r="O783" s="25" t="str">
        <f t="shared" si="13"/>
        <v>Tour director</v>
      </c>
      <c r="V783" s="25" t="s">
        <v>2836</v>
      </c>
      <c r="X783" s="25" t="s">
        <v>2504</v>
      </c>
      <c r="Y783" s="25" t="s">
        <v>2510</v>
      </c>
      <c r="Z783" s="25" t="s">
        <v>2352</v>
      </c>
      <c r="AG783" s="45" t="s">
        <v>2494</v>
      </c>
      <c r="AH783" s="45" t="s">
        <v>2726</v>
      </c>
      <c r="AI783" s="45" t="s">
        <v>2174</v>
      </c>
      <c r="BQ783" s="45" t="s">
        <v>2022</v>
      </c>
      <c r="BR783" s="25" t="s">
        <v>2021</v>
      </c>
    </row>
    <row r="784" spans="15:70">
      <c r="O784" s="25" t="str">
        <f t="shared" si="13"/>
        <v>Tour guide</v>
      </c>
      <c r="V784" s="25" t="s">
        <v>2504</v>
      </c>
      <c r="X784" s="25" t="s">
        <v>3638</v>
      </c>
      <c r="Y784" s="25" t="s">
        <v>2642</v>
      </c>
      <c r="Z784" t="s">
        <v>3694</v>
      </c>
      <c r="AG784" s="45" t="s">
        <v>2144</v>
      </c>
      <c r="AH784" s="45" t="s">
        <v>2174</v>
      </c>
      <c r="AI784" s="45" t="s">
        <v>2492</v>
      </c>
      <c r="BQ784" s="45" t="s">
        <v>2023</v>
      </c>
      <c r="BR784" s="25" t="s">
        <v>2024</v>
      </c>
    </row>
    <row r="785" spans="15:70">
      <c r="O785" s="25" t="str">
        <f t="shared" si="13"/>
        <v>Toy inventor</v>
      </c>
      <c r="V785" s="25" t="s">
        <v>2506</v>
      </c>
      <c r="X785" s="25" t="s">
        <v>2506</v>
      </c>
      <c r="Y785" s="25" t="s">
        <v>2301</v>
      </c>
      <c r="Z785" s="25" t="s">
        <v>2354</v>
      </c>
      <c r="AG785" s="45" t="s">
        <v>2001</v>
      </c>
      <c r="AH785" s="45" t="s">
        <v>2492</v>
      </c>
      <c r="AI785" s="45" t="s">
        <v>2494</v>
      </c>
      <c r="BQ785" s="45" t="s">
        <v>2172</v>
      </c>
      <c r="BR785" s="25" t="s">
        <v>2173</v>
      </c>
    </row>
    <row r="786" spans="15:70">
      <c r="O786" s="25" t="str">
        <f t="shared" si="13"/>
        <v>Trade Specialist, international</v>
      </c>
      <c r="V786" s="25" t="s">
        <v>2508</v>
      </c>
      <c r="X786" s="25" t="s">
        <v>2508</v>
      </c>
      <c r="Y786" t="s">
        <v>3306</v>
      </c>
      <c r="Z786" s="25" t="s">
        <v>2627</v>
      </c>
      <c r="AG786" s="45" t="s">
        <v>2003</v>
      </c>
      <c r="AH786" s="45" t="s">
        <v>2494</v>
      </c>
      <c r="AI786" s="45" t="s">
        <v>2144</v>
      </c>
      <c r="BQ786" s="45" t="s">
        <v>2025</v>
      </c>
      <c r="BR786" s="25" t="s">
        <v>2171</v>
      </c>
    </row>
    <row r="787" spans="15:70">
      <c r="O787" s="25" t="str">
        <f t="shared" si="13"/>
        <v>Trade Specialist, local</v>
      </c>
      <c r="V787" s="25" t="s">
        <v>2510</v>
      </c>
      <c r="X787" s="25" t="s">
        <v>2510</v>
      </c>
      <c r="Y787" s="25" t="s">
        <v>2303</v>
      </c>
      <c r="Z787" s="25" t="s">
        <v>2834</v>
      </c>
      <c r="AG787" s="45" t="s">
        <v>2146</v>
      </c>
      <c r="AH787" s="45" t="s">
        <v>2144</v>
      </c>
      <c r="AI787" s="45" t="s">
        <v>2001</v>
      </c>
      <c r="BQ787" s="45" t="s">
        <v>2176</v>
      </c>
      <c r="BR787" s="25" t="s">
        <v>2316</v>
      </c>
    </row>
    <row r="788" spans="15:70">
      <c r="O788" s="25" t="str">
        <f t="shared" si="13"/>
        <v>Traffic warden</v>
      </c>
      <c r="V788" s="25" t="s">
        <v>2642</v>
      </c>
      <c r="X788" s="25" t="s">
        <v>2642</v>
      </c>
      <c r="Y788" t="s">
        <v>3776</v>
      </c>
      <c r="Z788" s="25" t="s">
        <v>2836</v>
      </c>
      <c r="AG788" s="45" t="s">
        <v>2148</v>
      </c>
      <c r="AH788" s="45" t="s">
        <v>2001</v>
      </c>
      <c r="AI788" s="25" t="s">
        <v>2285</v>
      </c>
      <c r="BQ788" s="25" t="s">
        <v>2158</v>
      </c>
      <c r="BR788" s="43" t="s">
        <v>2159</v>
      </c>
    </row>
    <row r="789" spans="15:70">
      <c r="O789" s="25" t="str">
        <f t="shared" si="13"/>
        <v>Train driver</v>
      </c>
      <c r="V789" s="25" t="s">
        <v>2303</v>
      </c>
      <c r="X789" s="25" t="s">
        <v>2303</v>
      </c>
      <c r="Y789" s="25" t="s">
        <v>2518</v>
      </c>
      <c r="Z789" s="25" t="s">
        <v>2504</v>
      </c>
      <c r="AG789" s="45" t="s">
        <v>2009</v>
      </c>
      <c r="AH789" s="45" t="s">
        <v>2146</v>
      </c>
      <c r="AI789" s="45" t="s">
        <v>2146</v>
      </c>
      <c r="BQ789" t="s">
        <v>3749</v>
      </c>
      <c r="BR789" t="s">
        <v>3750</v>
      </c>
    </row>
    <row r="790" spans="15:70">
      <c r="O790" s="25" t="str">
        <f t="shared" si="13"/>
        <v>Translator</v>
      </c>
      <c r="V790" s="25" t="s">
        <v>2360</v>
      </c>
      <c r="X790" s="25" t="s">
        <v>2360</v>
      </c>
      <c r="Y790" s="25" t="s">
        <v>2662</v>
      </c>
      <c r="Z790" s="25" t="s">
        <v>2506</v>
      </c>
      <c r="AG790" s="45" t="s">
        <v>2011</v>
      </c>
      <c r="AH790" s="45" t="s">
        <v>2148</v>
      </c>
      <c r="AI790" s="45" t="s">
        <v>2148</v>
      </c>
      <c r="BQ790" s="45" t="s">
        <v>2544</v>
      </c>
      <c r="BR790" s="25" t="s">
        <v>2545</v>
      </c>
    </row>
    <row r="791" spans="15:70">
      <c r="O791" s="25" t="str">
        <f t="shared" si="13"/>
        <v>Transporter</v>
      </c>
      <c r="V791" s="25" t="s">
        <v>2518</v>
      </c>
      <c r="X791" s="25" t="s">
        <v>2518</v>
      </c>
      <c r="Y791" s="25" t="s">
        <v>2679</v>
      </c>
      <c r="Z791" s="25" t="s">
        <v>2508</v>
      </c>
      <c r="AG791" s="45" t="s">
        <v>2013</v>
      </c>
      <c r="AH791" s="45" t="s">
        <v>2011</v>
      </c>
      <c r="AI791" s="45" t="s">
        <v>2009</v>
      </c>
      <c r="BQ791" t="s">
        <v>3824</v>
      </c>
      <c r="BR791" t="s">
        <v>3874</v>
      </c>
    </row>
    <row r="792" spans="15:70">
      <c r="O792" s="25" t="str">
        <f t="shared" si="13"/>
        <v>Travel agent</v>
      </c>
      <c r="V792" s="25" t="s">
        <v>2662</v>
      </c>
      <c r="X792" s="25" t="s">
        <v>2662</v>
      </c>
      <c r="Y792" s="25" t="s">
        <v>2362</v>
      </c>
      <c r="Z792" t="s">
        <v>3695</v>
      </c>
      <c r="AG792" s="45" t="s">
        <v>2015</v>
      </c>
      <c r="AH792" s="45" t="s">
        <v>2015</v>
      </c>
      <c r="AI792" s="45" t="s">
        <v>2011</v>
      </c>
      <c r="BQ792" s="45" t="s">
        <v>2327</v>
      </c>
      <c r="BR792" s="25" t="s">
        <v>2328</v>
      </c>
    </row>
    <row r="793" spans="15:70">
      <c r="O793" s="25" t="str">
        <f t="shared" si="13"/>
        <v>Trouble shooter for a college</v>
      </c>
      <c r="V793" s="25" t="s">
        <v>2677</v>
      </c>
      <c r="X793" s="25" t="s">
        <v>2677</v>
      </c>
      <c r="Y793" s="25" t="s">
        <v>2874</v>
      </c>
      <c r="Z793" s="25" t="s">
        <v>2510</v>
      </c>
      <c r="AG793" s="45" t="s">
        <v>2017</v>
      </c>
      <c r="AH793" s="45" t="s">
        <v>2017</v>
      </c>
      <c r="AI793" s="45" t="s">
        <v>2015</v>
      </c>
      <c r="BQ793" s="45" t="s">
        <v>2205</v>
      </c>
      <c r="BR793" s="25" t="s">
        <v>2206</v>
      </c>
    </row>
    <row r="794" spans="15:70">
      <c r="O794" s="25" t="str">
        <f t="shared" si="13"/>
        <v>Truck driver</v>
      </c>
      <c r="V794" s="25" t="s">
        <v>2679</v>
      </c>
      <c r="X794" s="25" t="s">
        <v>2679</v>
      </c>
      <c r="Y794" s="25" t="s">
        <v>2876</v>
      </c>
      <c r="Z794" s="25" t="s">
        <v>2642</v>
      </c>
      <c r="AG794" s="45" t="s">
        <v>2164</v>
      </c>
      <c r="AH794" s="45" t="s">
        <v>2164</v>
      </c>
      <c r="AI794" s="45" t="s">
        <v>2017</v>
      </c>
      <c r="BQ794" t="s">
        <v>3755</v>
      </c>
      <c r="BR794" t="s">
        <v>3917</v>
      </c>
    </row>
    <row r="795" spans="15:70">
      <c r="O795" s="25" t="str">
        <f t="shared" si="13"/>
        <v>TV weatherman</v>
      </c>
      <c r="V795" s="25" t="s">
        <v>2362</v>
      </c>
      <c r="X795" s="25" t="s">
        <v>2362</v>
      </c>
      <c r="Y795" s="25" t="s">
        <v>2878</v>
      </c>
      <c r="Z795" s="25" t="s">
        <v>2301</v>
      </c>
      <c r="AG795" s="45" t="s">
        <v>2988</v>
      </c>
      <c r="AH795" s="45" t="s">
        <v>2988</v>
      </c>
      <c r="AI795" s="45" t="s">
        <v>2164</v>
      </c>
      <c r="BQ795" t="s">
        <v>3240</v>
      </c>
      <c r="BR795" t="s">
        <v>3241</v>
      </c>
    </row>
    <row r="796" spans="15:70">
      <c r="O796" s="25" t="str">
        <f t="shared" si="13"/>
        <v>Typist</v>
      </c>
      <c r="V796" s="25" t="s">
        <v>2874</v>
      </c>
      <c r="X796" s="25" t="s">
        <v>2874</v>
      </c>
      <c r="Y796" s="25" t="s">
        <v>2880</v>
      </c>
      <c r="Z796" s="25" t="s">
        <v>2303</v>
      </c>
      <c r="AG796" s="45" t="s">
        <v>2317</v>
      </c>
      <c r="AH796" s="45" t="s">
        <v>2317</v>
      </c>
      <c r="AI796" s="25" t="s">
        <v>2288</v>
      </c>
      <c r="BQ796" s="45" t="s">
        <v>1320</v>
      </c>
      <c r="BR796" s="25" t="s">
        <v>1321</v>
      </c>
    </row>
    <row r="797" spans="15:70">
      <c r="O797" s="25" t="str">
        <f t="shared" si="13"/>
        <v>Undertaker</v>
      </c>
      <c r="V797" s="25" t="s">
        <v>2876</v>
      </c>
      <c r="X797" s="25" t="s">
        <v>2876</v>
      </c>
      <c r="Y797" s="25" t="s">
        <v>3057</v>
      </c>
      <c r="Z797" s="25" t="s">
        <v>2360</v>
      </c>
      <c r="AG797" s="45" t="s">
        <v>2319</v>
      </c>
      <c r="AH797" s="45" t="s">
        <v>3590</v>
      </c>
      <c r="AI797" s="25" t="s">
        <v>2156</v>
      </c>
      <c r="BQ797" s="25" t="s">
        <v>2826</v>
      </c>
      <c r="BR797" s="16" t="s">
        <v>2827</v>
      </c>
    </row>
    <row r="798" spans="15:70">
      <c r="O798" s="25" t="str">
        <f t="shared" si="13"/>
        <v>Unemployed</v>
      </c>
      <c r="V798" s="25" t="s">
        <v>2878</v>
      </c>
      <c r="X798" s="25" t="s">
        <v>2878</v>
      </c>
      <c r="Y798" s="25" t="s">
        <v>2882</v>
      </c>
      <c r="Z798" s="25" t="s">
        <v>2518</v>
      </c>
      <c r="AG798" s="45" t="s">
        <v>2535</v>
      </c>
      <c r="AH798" s="45" t="s">
        <v>2535</v>
      </c>
      <c r="AI798" s="45" t="s">
        <v>2988</v>
      </c>
      <c r="BQ798" s="45" t="s">
        <v>2249</v>
      </c>
      <c r="BR798" s="25" t="s">
        <v>2250</v>
      </c>
    </row>
    <row r="799" spans="15:70">
      <c r="O799" s="25" t="str">
        <f t="shared" si="13"/>
        <v>Urban planner</v>
      </c>
      <c r="V799" s="25" t="s">
        <v>2880</v>
      </c>
      <c r="X799" s="25" t="s">
        <v>2880</v>
      </c>
      <c r="Y799" s="25" t="s">
        <v>2884</v>
      </c>
      <c r="Z799" s="25" t="s">
        <v>2662</v>
      </c>
      <c r="AG799" s="45" t="s">
        <v>2542</v>
      </c>
      <c r="AH799" s="45" t="s">
        <v>2542</v>
      </c>
      <c r="AI799" s="45" t="s">
        <v>2317</v>
      </c>
      <c r="BQ799" s="25" t="s">
        <v>2528</v>
      </c>
      <c r="BR799" s="43" t="s">
        <v>2167</v>
      </c>
    </row>
    <row r="800" spans="15:70">
      <c r="O800" s="25" t="str">
        <f t="shared" si="13"/>
        <v>Usher for the Opera</v>
      </c>
      <c r="V800" s="25" t="s">
        <v>2629</v>
      </c>
      <c r="X800" s="25" t="s">
        <v>2629</v>
      </c>
      <c r="Y800" s="25" t="s">
        <v>2887</v>
      </c>
      <c r="Z800" s="25" t="s">
        <v>2677</v>
      </c>
      <c r="AG800" s="45" t="s">
        <v>2546</v>
      </c>
      <c r="AH800" s="45" t="s">
        <v>2546</v>
      </c>
      <c r="AI800" s="45" t="s">
        <v>2319</v>
      </c>
      <c r="BQ800" s="45" t="s">
        <v>2476</v>
      </c>
      <c r="BR800" s="25" t="s">
        <v>2468</v>
      </c>
    </row>
    <row r="801" spans="15:70">
      <c r="O801" s="25" t="str">
        <f t="shared" si="13"/>
        <v>Varsity soccer coach</v>
      </c>
      <c r="V801" s="25" t="s">
        <v>3057</v>
      </c>
      <c r="X801" s="25" t="s">
        <v>3057</v>
      </c>
      <c r="Y801" s="25" t="s">
        <v>2889</v>
      </c>
      <c r="Z801" s="25" t="s">
        <v>2679</v>
      </c>
      <c r="AG801" s="45" t="s">
        <v>2356</v>
      </c>
      <c r="AH801" s="45" t="s">
        <v>2356</v>
      </c>
      <c r="AI801" s="45" t="s">
        <v>2535</v>
      </c>
      <c r="BQ801" s="25" t="s">
        <v>2170</v>
      </c>
      <c r="BR801" s="43" t="s">
        <v>2312</v>
      </c>
    </row>
    <row r="802" spans="15:70">
      <c r="O802" s="25" t="str">
        <f t="shared" si="13"/>
        <v>Veterinarian assistant,</v>
      </c>
      <c r="V802" s="25" t="s">
        <v>2882</v>
      </c>
      <c r="X802" s="25" t="s">
        <v>2882</v>
      </c>
      <c r="Y802" s="25" t="s">
        <v>3073</v>
      </c>
      <c r="Z802" s="25" t="s">
        <v>2362</v>
      </c>
      <c r="AG802" s="45" t="s">
        <v>2358</v>
      </c>
      <c r="AH802" s="45" t="s">
        <v>2358</v>
      </c>
      <c r="AI802" s="45" t="s">
        <v>2542</v>
      </c>
      <c r="BQ802" s="45" t="s">
        <v>2278</v>
      </c>
      <c r="BR802" s="25" t="s">
        <v>1638</v>
      </c>
    </row>
    <row r="803" spans="15:70">
      <c r="O803" s="25" t="str">
        <f t="shared" si="13"/>
        <v>Veterinary surgeon</v>
      </c>
      <c r="V803" s="25" t="s">
        <v>2884</v>
      </c>
      <c r="X803" s="25" t="s">
        <v>2884</v>
      </c>
      <c r="Y803" s="25" t="s">
        <v>3075</v>
      </c>
      <c r="Z803" s="25" t="s">
        <v>2874</v>
      </c>
      <c r="AG803" s="45" t="s">
        <v>1911</v>
      </c>
      <c r="AH803" s="45" t="s">
        <v>1911</v>
      </c>
      <c r="AI803" s="45" t="s">
        <v>2546</v>
      </c>
      <c r="BQ803" t="s">
        <v>3899</v>
      </c>
      <c r="BR803" t="s">
        <v>3900</v>
      </c>
    </row>
    <row r="804" spans="15:70">
      <c r="O804" s="25" t="str">
        <f t="shared" si="13"/>
        <v>video-maker</v>
      </c>
      <c r="V804" s="25" t="s">
        <v>2887</v>
      </c>
      <c r="X804" s="25" t="s">
        <v>2887</v>
      </c>
      <c r="Y804" s="25" t="s">
        <v>1030</v>
      </c>
      <c r="Z804" t="s">
        <v>3703</v>
      </c>
      <c r="AG804" s="45" t="s">
        <v>1912</v>
      </c>
      <c r="AH804" s="45" t="s">
        <v>1912</v>
      </c>
      <c r="AI804" s="45" t="s">
        <v>2356</v>
      </c>
      <c r="BQ804" s="45" t="s">
        <v>1639</v>
      </c>
      <c r="BR804" s="25" t="s">
        <v>1640</v>
      </c>
    </row>
    <row r="805" spans="15:70">
      <c r="O805" s="25" t="str">
        <f t="shared" si="13"/>
        <v>Volunteer reader for SMART</v>
      </c>
      <c r="V805" s="25" t="s">
        <v>2889</v>
      </c>
      <c r="X805" s="25" t="s">
        <v>2889</v>
      </c>
      <c r="Y805" s="25" t="s">
        <v>3077</v>
      </c>
      <c r="Z805" s="25" t="s">
        <v>2876</v>
      </c>
      <c r="AG805" s="45" t="s">
        <v>2223</v>
      </c>
      <c r="AH805" s="45" t="s">
        <v>2223</v>
      </c>
      <c r="AI805" s="45" t="s">
        <v>2358</v>
      </c>
      <c r="BQ805" s="45" t="s">
        <v>1641</v>
      </c>
      <c r="BR805" s="25" t="s">
        <v>2149</v>
      </c>
    </row>
    <row r="806" spans="15:70">
      <c r="O806" s="25" t="str">
        <f t="shared" ref="O806:O825" si="14">IF(G$12=BK$1,BJ714&amp;" [fantastic]",BJ714)</f>
        <v>Waiting staff</v>
      </c>
      <c r="V806" s="25" t="s">
        <v>3073</v>
      </c>
      <c r="X806" s="25" t="s">
        <v>3073</v>
      </c>
      <c r="Y806" s="25" t="s">
        <v>2698</v>
      </c>
      <c r="Z806" s="25" t="s">
        <v>2878</v>
      </c>
      <c r="AG806" s="45" t="s">
        <v>1914</v>
      </c>
      <c r="AH806" s="45" t="s">
        <v>1914</v>
      </c>
      <c r="AI806" s="45" t="s">
        <v>1911</v>
      </c>
      <c r="BQ806" t="s">
        <v>3875</v>
      </c>
      <c r="BR806" t="s">
        <v>3876</v>
      </c>
    </row>
    <row r="807" spans="15:70">
      <c r="O807" s="25" t="str">
        <f t="shared" si="14"/>
        <v>Warehouse worker</v>
      </c>
      <c r="V807" s="25" t="s">
        <v>3075</v>
      </c>
      <c r="X807" s="25" t="s">
        <v>3075</v>
      </c>
      <c r="Y807" s="25" t="s">
        <v>2900</v>
      </c>
      <c r="Z807" s="25" t="s">
        <v>2880</v>
      </c>
      <c r="AG807" s="45" t="s">
        <v>1916</v>
      </c>
      <c r="AH807" s="45" t="s">
        <v>1916</v>
      </c>
      <c r="AI807" s="45" t="s">
        <v>1912</v>
      </c>
      <c r="BQ807" s="25" t="s">
        <v>2540</v>
      </c>
      <c r="BR807" s="43" t="s">
        <v>2687</v>
      </c>
    </row>
    <row r="808" spans="15:70">
      <c r="O808" s="25" t="str">
        <f t="shared" si="14"/>
        <v>Warehouse worker (forklift operator)</v>
      </c>
      <c r="V808" s="25" t="s">
        <v>1030</v>
      </c>
      <c r="X808" s="25" t="s">
        <v>1030</v>
      </c>
      <c r="Y808" s="25" t="s">
        <v>2902</v>
      </c>
      <c r="Z808" s="25" t="s">
        <v>2629</v>
      </c>
      <c r="AG808" s="45" t="s">
        <v>1918</v>
      </c>
      <c r="AH808" s="45" t="s">
        <v>1920</v>
      </c>
      <c r="AI808" s="45" t="s">
        <v>2223</v>
      </c>
      <c r="BQ808" s="25" t="s">
        <v>3619</v>
      </c>
      <c r="BR808" s="25" t="s">
        <v>3839</v>
      </c>
    </row>
    <row r="809" spans="15:70">
      <c r="O809" s="25" t="str">
        <f t="shared" si="14"/>
        <v>Water therapy swimming for injured dogs.</v>
      </c>
      <c r="V809" s="25" t="s">
        <v>3077</v>
      </c>
      <c r="X809" s="25" t="s">
        <v>3077</v>
      </c>
      <c r="Y809" s="25" t="s">
        <v>2571</v>
      </c>
      <c r="Z809" s="25" t="s">
        <v>3057</v>
      </c>
      <c r="AG809" s="45" t="s">
        <v>1920</v>
      </c>
      <c r="AH809" s="45" t="s">
        <v>1922</v>
      </c>
      <c r="AI809" s="45" t="s">
        <v>1914</v>
      </c>
      <c r="BQ809" s="25" t="s">
        <v>2558</v>
      </c>
      <c r="BR809" s="43" t="s">
        <v>2065</v>
      </c>
    </row>
    <row r="810" spans="15:70">
      <c r="O810" s="25" t="str">
        <f t="shared" si="14"/>
        <v>Waterfront engineer who also does wind power</v>
      </c>
      <c r="V810" s="25" t="s">
        <v>2698</v>
      </c>
      <c r="X810" s="25" t="s">
        <v>2698</v>
      </c>
      <c r="Y810" s="25" t="s">
        <v>2561</v>
      </c>
      <c r="Z810" s="25" t="s">
        <v>2884</v>
      </c>
      <c r="AG810" s="45" t="s">
        <v>1922</v>
      </c>
      <c r="AH810" s="45" t="s">
        <v>1924</v>
      </c>
      <c r="AI810" s="45" t="s">
        <v>1916</v>
      </c>
      <c r="BQ810" s="25" t="s">
        <v>2066</v>
      </c>
      <c r="BR810" s="43" t="s">
        <v>2067</v>
      </c>
    </row>
    <row r="811" spans="15:70">
      <c r="O811" s="25" t="str">
        <f t="shared" si="14"/>
        <v>weapon smith</v>
      </c>
      <c r="V811" s="25" t="s">
        <v>2900</v>
      </c>
      <c r="X811" s="25" t="s">
        <v>2900</v>
      </c>
      <c r="Y811" s="25" t="s">
        <v>2573</v>
      </c>
      <c r="Z811" s="25" t="s">
        <v>2889</v>
      </c>
      <c r="AG811" s="45" t="s">
        <v>1924</v>
      </c>
      <c r="AH811" s="45" t="s">
        <v>1926</v>
      </c>
      <c r="AI811" s="45" t="s">
        <v>1918</v>
      </c>
      <c r="BQ811" s="45" t="s">
        <v>2056</v>
      </c>
      <c r="BR811" s="25" t="s">
        <v>2212</v>
      </c>
    </row>
    <row r="812" spans="15:70">
      <c r="O812" s="25" t="str">
        <f t="shared" si="14"/>
        <v>Weapons Merchant</v>
      </c>
      <c r="V812" s="25" t="s">
        <v>2902</v>
      </c>
      <c r="X812" s="25" t="s">
        <v>2902</v>
      </c>
      <c r="Y812" s="25" t="s">
        <v>2425</v>
      </c>
      <c r="Z812" s="25" t="s">
        <v>3073</v>
      </c>
      <c r="AG812" s="45" t="s">
        <v>1926</v>
      </c>
      <c r="AH812" s="45" t="s">
        <v>1930</v>
      </c>
      <c r="AI812" s="45" t="s">
        <v>1920</v>
      </c>
      <c r="BQ812" t="s">
        <v>3312</v>
      </c>
      <c r="BR812" t="s">
        <v>3467</v>
      </c>
    </row>
    <row r="813" spans="15:70">
      <c r="O813" s="25" t="str">
        <f t="shared" si="14"/>
        <v>Weapons System Designer</v>
      </c>
      <c r="V813" s="25" t="s">
        <v>2571</v>
      </c>
      <c r="X813" s="25" t="s">
        <v>2571</v>
      </c>
      <c r="Y813" s="25" t="s">
        <v>2427</v>
      </c>
      <c r="Z813" s="25" t="s">
        <v>3075</v>
      </c>
      <c r="AG813" s="45" t="s">
        <v>1930</v>
      </c>
      <c r="AH813" s="45" t="s">
        <v>1932</v>
      </c>
      <c r="AI813" s="25" t="s">
        <v>2160</v>
      </c>
      <c r="BQ813" s="25" t="s">
        <v>2217</v>
      </c>
      <c r="BR813" s="43" t="s">
        <v>2218</v>
      </c>
    </row>
    <row r="814" spans="15:70">
      <c r="O814" s="25" t="str">
        <f t="shared" si="14"/>
        <v>weaver</v>
      </c>
      <c r="V814" s="25" t="s">
        <v>2561</v>
      </c>
      <c r="X814" s="25" t="s">
        <v>2561</v>
      </c>
      <c r="Y814" s="25" t="s">
        <v>2581</v>
      </c>
      <c r="Z814" s="25" t="s">
        <v>1030</v>
      </c>
      <c r="AG814" s="45" t="s">
        <v>1932</v>
      </c>
      <c r="AH814" s="45" t="s">
        <v>2096</v>
      </c>
      <c r="AI814" s="45" t="s">
        <v>1922</v>
      </c>
      <c r="BQ814" t="s">
        <v>3828</v>
      </c>
      <c r="BR814" t="s">
        <v>3829</v>
      </c>
    </row>
    <row r="815" spans="15:70">
      <c r="O815" s="25" t="str">
        <f t="shared" si="14"/>
        <v>Web designer</v>
      </c>
      <c r="V815" s="25" t="s">
        <v>2573</v>
      </c>
      <c r="X815" s="25" t="s">
        <v>2573</v>
      </c>
      <c r="Y815" s="25" t="s">
        <v>2579</v>
      </c>
      <c r="Z815" t="s">
        <v>3696</v>
      </c>
      <c r="AG815" s="45" t="s">
        <v>2096</v>
      </c>
      <c r="AH815" s="45" t="s">
        <v>2098</v>
      </c>
      <c r="AI815" s="45" t="s">
        <v>1924</v>
      </c>
      <c r="BQ815" t="s">
        <v>959</v>
      </c>
      <c r="BR815" s="25" t="s">
        <v>960</v>
      </c>
    </row>
    <row r="816" spans="15:70">
      <c r="O816" s="25" t="str">
        <f t="shared" si="14"/>
        <v>Weight Watchers Weigher</v>
      </c>
      <c r="V816" s="25" t="s">
        <v>2425</v>
      </c>
      <c r="X816" s="25" t="s">
        <v>2425</v>
      </c>
      <c r="Y816" s="25" t="s">
        <v>2735</v>
      </c>
      <c r="Z816" s="25" t="s">
        <v>2698</v>
      </c>
      <c r="AG816" s="45" t="s">
        <v>2098</v>
      </c>
      <c r="AH816" s="45" t="s">
        <v>2243</v>
      </c>
      <c r="AI816" s="45" t="s">
        <v>1926</v>
      </c>
      <c r="BQ816" t="s">
        <v>3856</v>
      </c>
      <c r="BR816" t="s">
        <v>3857</v>
      </c>
    </row>
    <row r="817" spans="15:70">
      <c r="O817" s="25" t="str">
        <f t="shared" si="14"/>
        <v>Welder in residential home construction (does design work, like railings and structural pieces for houses built into rocks on a mountain.)</v>
      </c>
      <c r="V817" s="25" t="s">
        <v>2427</v>
      </c>
      <c r="X817" s="25" t="s">
        <v>2427</v>
      </c>
      <c r="Y817" s="25" t="s">
        <v>2737</v>
      </c>
      <c r="Z817" s="25" t="s">
        <v>2900</v>
      </c>
      <c r="AG817" s="45" t="s">
        <v>2243</v>
      </c>
      <c r="AH817" s="45" t="s">
        <v>2245</v>
      </c>
      <c r="AI817" s="45" t="s">
        <v>1930</v>
      </c>
      <c r="BQ817" t="s">
        <v>3743</v>
      </c>
      <c r="BR817" t="s">
        <v>3861</v>
      </c>
    </row>
    <row r="818" spans="15:70">
      <c r="O818" s="25" t="str">
        <f t="shared" si="14"/>
        <v>White Collar</v>
      </c>
      <c r="V818" s="25" t="s">
        <v>2581</v>
      </c>
      <c r="X818" s="25" t="s">
        <v>2581</v>
      </c>
      <c r="Y818" s="25" t="s">
        <v>2936</v>
      </c>
      <c r="Z818" s="25" t="s">
        <v>2571</v>
      </c>
      <c r="AG818" s="45" t="s">
        <v>2245</v>
      </c>
      <c r="AH818" s="45" t="s">
        <v>2451</v>
      </c>
      <c r="AI818" s="45" t="s">
        <v>1932</v>
      </c>
      <c r="BQ818" t="s">
        <v>3918</v>
      </c>
      <c r="BR818" t="s">
        <v>3919</v>
      </c>
    </row>
    <row r="819" spans="15:70">
      <c r="O819" s="25" t="str">
        <f t="shared" si="14"/>
        <v>Wildlife photographer</v>
      </c>
      <c r="V819" s="25" t="s">
        <v>2579</v>
      </c>
      <c r="X819" s="25" t="s">
        <v>2579</v>
      </c>
      <c r="Y819" s="25" t="s">
        <v>2938</v>
      </c>
      <c r="Z819" s="25" t="s">
        <v>2561</v>
      </c>
      <c r="AG819" s="45" t="s">
        <v>2451</v>
      </c>
      <c r="AH819" s="45" t="s">
        <v>2453</v>
      </c>
      <c r="AI819" s="45" t="s">
        <v>2096</v>
      </c>
      <c r="BQ819" t="s">
        <v>3764</v>
      </c>
      <c r="BR819" t="s">
        <v>3609</v>
      </c>
    </row>
    <row r="820" spans="15:70">
      <c r="O820" s="25" t="str">
        <f t="shared" si="14"/>
        <v>Window cleaner</v>
      </c>
      <c r="V820" s="25" t="s">
        <v>2737</v>
      </c>
      <c r="X820" s="25" t="s">
        <v>2735</v>
      </c>
      <c r="Y820" s="25" t="s">
        <v>2366</v>
      </c>
      <c r="Z820" s="25" t="s">
        <v>2573</v>
      </c>
      <c r="AG820" s="45" t="s">
        <v>2453</v>
      </c>
      <c r="AH820" s="45" t="s">
        <v>2457</v>
      </c>
      <c r="AI820" s="45" t="s">
        <v>2098</v>
      </c>
      <c r="BQ820" t="s">
        <v>3869</v>
      </c>
      <c r="BR820" t="s">
        <v>3870</v>
      </c>
    </row>
    <row r="821" spans="15:70">
      <c r="O821" s="25" t="str">
        <f t="shared" si="14"/>
        <v>Window trimmer (designed windows for shoe stores) </v>
      </c>
      <c r="V821" s="25" t="s">
        <v>2936</v>
      </c>
      <c r="X821" s="25" t="s">
        <v>2737</v>
      </c>
      <c r="Y821" s="25" t="s">
        <v>2439</v>
      </c>
      <c r="Z821" s="25" t="s">
        <v>2425</v>
      </c>
      <c r="AG821" s="45" t="s">
        <v>2457</v>
      </c>
      <c r="AH821" s="45" t="s">
        <v>2459</v>
      </c>
      <c r="AI821" s="45" t="s">
        <v>2243</v>
      </c>
      <c r="BQ821" s="25" t="s">
        <v>2618</v>
      </c>
      <c r="BR821" s="43" t="s">
        <v>2619</v>
      </c>
    </row>
    <row r="822" spans="15:70">
      <c r="O822" s="25" t="str">
        <f t="shared" si="14"/>
        <v>Women’s clothes sales person</v>
      </c>
      <c r="V822" s="25" t="s">
        <v>2938</v>
      </c>
      <c r="X822" s="25" t="s">
        <v>2936</v>
      </c>
      <c r="Y822" s="25" t="s">
        <v>2592</v>
      </c>
      <c r="Z822" t="s">
        <v>3698</v>
      </c>
      <c r="AG822" s="45" t="s">
        <v>2459</v>
      </c>
      <c r="AH822" s="45" t="s">
        <v>2461</v>
      </c>
      <c r="AI822" s="45" t="s">
        <v>2245</v>
      </c>
      <c r="BQ822" s="25" t="s">
        <v>2620</v>
      </c>
      <c r="BR822" s="43" t="s">
        <v>2273</v>
      </c>
    </row>
    <row r="823" spans="15:70">
      <c r="O823" s="25" t="str">
        <f t="shared" si="14"/>
        <v>Wood worker</v>
      </c>
      <c r="V823" s="25" t="s">
        <v>2366</v>
      </c>
      <c r="X823" s="25" t="s">
        <v>2938</v>
      </c>
      <c r="Y823" s="25" t="s">
        <v>2594</v>
      </c>
      <c r="Z823" t="s">
        <v>3697</v>
      </c>
      <c r="AG823" s="45" t="s">
        <v>2461</v>
      </c>
      <c r="AH823" s="45" t="s">
        <v>2616</v>
      </c>
      <c r="AI823" s="45" t="s">
        <v>2451</v>
      </c>
      <c r="BQ823" s="45" t="s">
        <v>3059</v>
      </c>
      <c r="BR823" s="25" t="s">
        <v>2927</v>
      </c>
    </row>
    <row r="824" spans="15:70">
      <c r="O824" s="25" t="str">
        <f t="shared" si="14"/>
        <v>writer</v>
      </c>
      <c r="V824" s="25" t="s">
        <v>2439</v>
      </c>
      <c r="X824" s="25" t="s">
        <v>2366</v>
      </c>
      <c r="Y824" s="25" t="s">
        <v>2443</v>
      </c>
      <c r="Z824" s="25" t="s">
        <v>2579</v>
      </c>
      <c r="AG824" s="45" t="s">
        <v>2625</v>
      </c>
      <c r="AH824" s="45" t="s">
        <v>2625</v>
      </c>
      <c r="AI824" s="45" t="s">
        <v>2453</v>
      </c>
      <c r="BQ824" s="45" t="s">
        <v>1999</v>
      </c>
      <c r="BR824" s="25" t="s">
        <v>2004</v>
      </c>
    </row>
    <row r="825" spans="15:70">
      <c r="O825" s="25" t="str">
        <f t="shared" si="14"/>
        <v>Yoga instructor</v>
      </c>
      <c r="V825" s="25" t="s">
        <v>2592</v>
      </c>
      <c r="X825" s="25" t="s">
        <v>2439</v>
      </c>
      <c r="Y825" s="25" t="s">
        <v>2597</v>
      </c>
      <c r="Z825" s="25" t="s">
        <v>2735</v>
      </c>
      <c r="AG825" s="45" t="s">
        <v>2478</v>
      </c>
      <c r="AH825" s="45" t="s">
        <v>2478</v>
      </c>
      <c r="AI825" s="45" t="s">
        <v>2457</v>
      </c>
      <c r="BQ825" s="45" t="s">
        <v>2005</v>
      </c>
      <c r="BR825" s="25" t="s">
        <v>2006</v>
      </c>
    </row>
    <row r="826" spans="15:70">
      <c r="V826" s="25" t="s">
        <v>2594</v>
      </c>
      <c r="X826" s="25" t="s">
        <v>2592</v>
      </c>
      <c r="Y826" s="25" t="s">
        <v>2489</v>
      </c>
      <c r="Z826" t="s">
        <v>3700</v>
      </c>
      <c r="AG826" s="45" t="s">
        <v>2480</v>
      </c>
      <c r="AH826" s="45" t="s">
        <v>2480</v>
      </c>
      <c r="AI826" s="45" t="s">
        <v>2459</v>
      </c>
      <c r="BQ826" s="45" t="s">
        <v>2007</v>
      </c>
      <c r="BR826" s="25" t="s">
        <v>830</v>
      </c>
    </row>
    <row r="827" spans="15:70">
      <c r="V827" s="25" t="s">
        <v>2597</v>
      </c>
      <c r="X827" s="25" t="s">
        <v>2594</v>
      </c>
      <c r="Y827" s="25" t="s">
        <v>2487</v>
      </c>
      <c r="Z827" s="25" t="s">
        <v>2737</v>
      </c>
      <c r="AG827" s="45" t="s">
        <v>2472</v>
      </c>
      <c r="AH827" s="45" t="s">
        <v>2472</v>
      </c>
      <c r="AI827" s="45" t="s">
        <v>2461</v>
      </c>
      <c r="BQ827" s="45" t="s">
        <v>831</v>
      </c>
      <c r="BR827" s="25" t="s">
        <v>1021</v>
      </c>
    </row>
    <row r="828" spans="15:70" ht="30">
      <c r="V828" s="25" t="s">
        <v>2489</v>
      </c>
      <c r="X828" s="25" t="s">
        <v>2443</v>
      </c>
      <c r="Y828" s="25" t="s">
        <v>2158</v>
      </c>
      <c r="Z828" s="25" t="s">
        <v>2936</v>
      </c>
      <c r="AG828" s="45" t="s">
        <v>2180</v>
      </c>
      <c r="AH828" s="45" t="s">
        <v>1644</v>
      </c>
      <c r="AI828" s="45" t="s">
        <v>2616</v>
      </c>
      <c r="BQ828" s="85" t="s">
        <v>3765</v>
      </c>
      <c r="BR828" t="s">
        <v>3610</v>
      </c>
    </row>
    <row r="829" spans="15:70">
      <c r="V829" s="25" t="s">
        <v>2487</v>
      </c>
      <c r="X829" s="25" t="s">
        <v>2597</v>
      </c>
      <c r="Y829" s="25" t="s">
        <v>2528</v>
      </c>
      <c r="Z829" t="s">
        <v>3503</v>
      </c>
      <c r="AG829" s="45" t="s">
        <v>2321</v>
      </c>
      <c r="AH829" s="45" t="s">
        <v>2180</v>
      </c>
      <c r="AI829" s="45" t="s">
        <v>2625</v>
      </c>
      <c r="BQ829" s="45" t="s">
        <v>1038</v>
      </c>
      <c r="BR829" s="25" t="s">
        <v>2040</v>
      </c>
    </row>
    <row r="830" spans="15:70">
      <c r="V830" s="25" t="s">
        <v>2158</v>
      </c>
      <c r="X830" s="25" t="s">
        <v>2489</v>
      </c>
      <c r="Y830" s="25" t="s">
        <v>2540</v>
      </c>
      <c r="Z830" s="25" t="s">
        <v>2592</v>
      </c>
      <c r="AG830" s="45" t="s">
        <v>2323</v>
      </c>
      <c r="AH830" s="45" t="s">
        <v>2321</v>
      </c>
      <c r="AI830" s="45" t="s">
        <v>2478</v>
      </c>
      <c r="BQ830" s="45" t="s">
        <v>2335</v>
      </c>
      <c r="BR830" s="25" t="s">
        <v>2199</v>
      </c>
    </row>
    <row r="831" spans="15:70">
      <c r="V831" s="25" t="s">
        <v>2826</v>
      </c>
      <c r="X831" s="25" t="s">
        <v>2487</v>
      </c>
      <c r="Y831" s="25" t="s">
        <v>2558</v>
      </c>
      <c r="Z831" t="s">
        <v>3683</v>
      </c>
      <c r="AG831" s="45" t="s">
        <v>2325</v>
      </c>
      <c r="AH831" s="45" t="s">
        <v>2323</v>
      </c>
      <c r="AI831" s="45" t="s">
        <v>2480</v>
      </c>
      <c r="BQ831" t="s">
        <v>3623</v>
      </c>
      <c r="BR831" t="s">
        <v>3473</v>
      </c>
    </row>
    <row r="832" spans="15:70">
      <c r="V832" s="25" t="s">
        <v>2528</v>
      </c>
      <c r="X832" s="25" t="s">
        <v>2158</v>
      </c>
      <c r="Y832" t="s">
        <v>3312</v>
      </c>
      <c r="Z832" s="25" t="s">
        <v>2443</v>
      </c>
      <c r="AG832" s="45" t="s">
        <v>2329</v>
      </c>
      <c r="AH832" s="45" t="s">
        <v>2325</v>
      </c>
      <c r="AI832" s="45" t="s">
        <v>2472</v>
      </c>
      <c r="BQ832" t="s">
        <v>3174</v>
      </c>
      <c r="BR832" t="s">
        <v>3175</v>
      </c>
    </row>
    <row r="833" spans="22:70">
      <c r="V833" s="25" t="s">
        <v>2170</v>
      </c>
      <c r="X833" s="25" t="s">
        <v>2528</v>
      </c>
      <c r="Y833" t="s">
        <v>3764</v>
      </c>
      <c r="Z833" s="25" t="s">
        <v>2597</v>
      </c>
      <c r="AG833" s="45" t="s">
        <v>2548</v>
      </c>
      <c r="AH833" s="45" t="s">
        <v>2329</v>
      </c>
      <c r="AI833" s="45" t="s">
        <v>1644</v>
      </c>
      <c r="BQ833" s="25" t="s">
        <v>2520</v>
      </c>
      <c r="BR833" s="43" t="s">
        <v>2661</v>
      </c>
    </row>
    <row r="834" spans="22:70">
      <c r="V834" s="25" t="s">
        <v>2540</v>
      </c>
      <c r="X834" s="25" t="s">
        <v>2170</v>
      </c>
      <c r="Y834" s="25" t="s">
        <v>2618</v>
      </c>
      <c r="Z834" s="25" t="s">
        <v>2487</v>
      </c>
      <c r="AG834" s="45" t="s">
        <v>2550</v>
      </c>
      <c r="AH834" s="45" t="s">
        <v>2548</v>
      </c>
      <c r="AI834" s="45" t="s">
        <v>2180</v>
      </c>
      <c r="BQ834" s="45" t="s">
        <v>1633</v>
      </c>
      <c r="BR834" s="25" t="s">
        <v>1634</v>
      </c>
    </row>
    <row r="835" spans="22:70">
      <c r="V835" s="25" t="s">
        <v>2558</v>
      </c>
      <c r="X835" s="25" t="s">
        <v>2540</v>
      </c>
      <c r="Y835" s="25" t="s">
        <v>2620</v>
      </c>
      <c r="Z835" s="25" t="s">
        <v>2158</v>
      </c>
      <c r="AG835" s="45" t="s">
        <v>2347</v>
      </c>
      <c r="AH835" s="45" t="s">
        <v>2550</v>
      </c>
      <c r="AI835" s="45" t="s">
        <v>2321</v>
      </c>
      <c r="BQ835" s="45" t="s">
        <v>829</v>
      </c>
      <c r="BR835" s="25" t="s">
        <v>832</v>
      </c>
    </row>
    <row r="836" spans="22:70">
      <c r="V836" s="25" t="s">
        <v>2066</v>
      </c>
      <c r="X836" s="25" t="s">
        <v>2558</v>
      </c>
      <c r="Y836" s="25" t="s">
        <v>2520</v>
      </c>
      <c r="Z836" s="25" t="s">
        <v>2826</v>
      </c>
      <c r="AG836" s="45" t="s">
        <v>2207</v>
      </c>
      <c r="AH836" s="45" t="s">
        <v>2347</v>
      </c>
      <c r="AI836" s="45" t="s">
        <v>2323</v>
      </c>
      <c r="BQ836" s="89" t="s">
        <v>3584</v>
      </c>
      <c r="BR836" s="89" t="s">
        <v>3585</v>
      </c>
    </row>
    <row r="837" spans="22:70">
      <c r="V837" s="25" t="s">
        <v>2217</v>
      </c>
      <c r="X837" s="25" t="s">
        <v>2618</v>
      </c>
      <c r="Y837" t="s">
        <v>3778</v>
      </c>
      <c r="Z837" s="25" t="s">
        <v>2528</v>
      </c>
      <c r="AG837" s="45" t="s">
        <v>2204</v>
      </c>
      <c r="AH837" s="45" t="s">
        <v>2207</v>
      </c>
      <c r="AI837" s="45" t="s">
        <v>2325</v>
      </c>
      <c r="BQ837" s="25" t="s">
        <v>3627</v>
      </c>
      <c r="BR837" s="25" t="s">
        <v>3628</v>
      </c>
    </row>
    <row r="838" spans="22:70">
      <c r="V838" t="s">
        <v>3764</v>
      </c>
      <c r="X838" s="25" t="s">
        <v>2620</v>
      </c>
      <c r="Y838" s="25" t="s">
        <v>3844</v>
      </c>
      <c r="Z838" s="25" t="s">
        <v>2170</v>
      </c>
      <c r="AG838" s="45" t="s">
        <v>2623</v>
      </c>
      <c r="AH838" s="45" t="s">
        <v>2204</v>
      </c>
      <c r="AI838" s="45" t="s">
        <v>2329</v>
      </c>
      <c r="BQ838" s="45" t="s">
        <v>1167</v>
      </c>
      <c r="BR838" s="25" t="s">
        <v>1901</v>
      </c>
    </row>
    <row r="839" spans="22:70">
      <c r="V839" s="25" t="s">
        <v>2618</v>
      </c>
      <c r="X839" s="25" t="s">
        <v>2520</v>
      </c>
      <c r="Y839" s="25" t="s">
        <v>2700</v>
      </c>
      <c r="Z839" s="25" t="s">
        <v>2540</v>
      </c>
      <c r="AG839" s="45" t="s">
        <v>2211</v>
      </c>
      <c r="AH839" s="45" t="s">
        <v>2623</v>
      </c>
      <c r="AI839" s="45" t="s">
        <v>2548</v>
      </c>
      <c r="BQ839" t="s">
        <v>3328</v>
      </c>
      <c r="BR839" t="s">
        <v>3495</v>
      </c>
    </row>
    <row r="840" spans="22:70">
      <c r="V840" s="25" t="s">
        <v>2620</v>
      </c>
      <c r="X840" s="25" t="s">
        <v>2700</v>
      </c>
      <c r="Y840" s="85" t="s">
        <v>3766</v>
      </c>
      <c r="Z840" s="25" t="s">
        <v>2558</v>
      </c>
      <c r="AG840" s="45" t="s">
        <v>1322</v>
      </c>
      <c r="AH840" s="45" t="s">
        <v>2211</v>
      </c>
      <c r="AI840" s="45" t="s">
        <v>2550</v>
      </c>
      <c r="BQ840" s="45" t="s">
        <v>1659</v>
      </c>
      <c r="BR840" s="25" t="s">
        <v>1660</v>
      </c>
    </row>
    <row r="841" spans="22:70" ht="30">
      <c r="V841" s="85" t="s">
        <v>3765</v>
      </c>
      <c r="X841" t="s">
        <v>3671</v>
      </c>
      <c r="Y841" t="s">
        <v>3772</v>
      </c>
      <c r="Z841" s="25" t="s">
        <v>2066</v>
      </c>
      <c r="AG841" s="45" t="s">
        <v>1326</v>
      </c>
      <c r="AH841" s="45" t="s">
        <v>1322</v>
      </c>
      <c r="AI841" s="45" t="s">
        <v>2347</v>
      </c>
      <c r="BQ841" t="s">
        <v>937</v>
      </c>
      <c r="BR841" s="25" t="s">
        <v>614</v>
      </c>
    </row>
    <row r="842" spans="22:70">
      <c r="V842" s="25" t="s">
        <v>2520</v>
      </c>
      <c r="X842" t="s">
        <v>3608</v>
      </c>
      <c r="Y842" t="s">
        <v>3770</v>
      </c>
      <c r="Z842" s="25" t="s">
        <v>2618</v>
      </c>
      <c r="AG842" s="45" t="s">
        <v>1324</v>
      </c>
      <c r="AH842" s="45" t="s">
        <v>1326</v>
      </c>
      <c r="AI842" s="45" t="s">
        <v>2207</v>
      </c>
      <c r="BQ842" t="s">
        <v>3778</v>
      </c>
      <c r="BR842" t="s">
        <v>3305</v>
      </c>
    </row>
    <row r="843" spans="22:70">
      <c r="V843" s="25" t="s">
        <v>2700</v>
      </c>
      <c r="X843" s="25" t="s">
        <v>3121</v>
      </c>
      <c r="Y843" s="25" t="s">
        <v>3121</v>
      </c>
      <c r="Z843" s="25" t="s">
        <v>2620</v>
      </c>
      <c r="AG843" s="45" t="s">
        <v>2100</v>
      </c>
      <c r="AH843" s="45" t="s">
        <v>1324</v>
      </c>
      <c r="AI843" s="45" t="s">
        <v>2204</v>
      </c>
      <c r="BQ843" t="s">
        <v>723</v>
      </c>
      <c r="BR843" s="25" t="s">
        <v>724</v>
      </c>
    </row>
    <row r="844" spans="22:70">
      <c r="V844" s="85" t="s">
        <v>3766</v>
      </c>
      <c r="X844" s="25" t="s">
        <v>2961</v>
      </c>
      <c r="Y844" s="25" t="s">
        <v>2961</v>
      </c>
      <c r="Z844" s="25" t="s">
        <v>2520</v>
      </c>
      <c r="AG844" s="45" t="s">
        <v>2102</v>
      </c>
      <c r="AH844" s="45" t="s">
        <v>2100</v>
      </c>
      <c r="AI844" s="45" t="s">
        <v>2623</v>
      </c>
      <c r="BQ844" t="s">
        <v>725</v>
      </c>
      <c r="BR844" s="25" t="s">
        <v>726</v>
      </c>
    </row>
    <row r="845" spans="22:70">
      <c r="V845" s="25" t="s">
        <v>3121</v>
      </c>
      <c r="X845" s="45" t="s">
        <v>2178</v>
      </c>
      <c r="Y845" t="s">
        <v>1500</v>
      </c>
      <c r="Z845" s="25" t="s">
        <v>2700</v>
      </c>
      <c r="AG845" s="45" t="s">
        <v>2247</v>
      </c>
      <c r="AH845" s="45" t="s">
        <v>2102</v>
      </c>
      <c r="AI845" s="25" t="s">
        <v>2162</v>
      </c>
      <c r="BQ845" t="s">
        <v>733</v>
      </c>
      <c r="BR845" s="25" t="s">
        <v>734</v>
      </c>
    </row>
    <row r="846" spans="22:70">
      <c r="V846" s="25" t="s">
        <v>2961</v>
      </c>
      <c r="X846" s="25" t="s">
        <v>2940</v>
      </c>
      <c r="Y846" t="s">
        <v>3830</v>
      </c>
      <c r="Z846" t="s">
        <v>3699</v>
      </c>
      <c r="AG846" s="45" t="s">
        <v>2251</v>
      </c>
      <c r="AH846" s="45" t="s">
        <v>2247</v>
      </c>
      <c r="AI846" s="25" t="s">
        <v>2305</v>
      </c>
      <c r="BQ846" t="s">
        <v>957</v>
      </c>
      <c r="BR846" s="25" t="s">
        <v>958</v>
      </c>
    </row>
    <row r="847" spans="22:70">
      <c r="V847" s="25" t="s">
        <v>2942</v>
      </c>
      <c r="X847" s="25" t="s">
        <v>2942</v>
      </c>
      <c r="Y847" s="25" t="s">
        <v>2942</v>
      </c>
      <c r="Z847" t="s">
        <v>3608</v>
      </c>
      <c r="AG847" s="45" t="s">
        <v>2108</v>
      </c>
      <c r="AH847" s="45" t="s">
        <v>2251</v>
      </c>
      <c r="AI847" s="25" t="s">
        <v>2307</v>
      </c>
      <c r="BQ847" s="25" t="s">
        <v>3844</v>
      </c>
      <c r="BR847" s="25" t="s">
        <v>3624</v>
      </c>
    </row>
    <row r="848" spans="22:70">
      <c r="V848" s="25" t="s">
        <v>3119</v>
      </c>
      <c r="X848" s="25" t="s">
        <v>3119</v>
      </c>
      <c r="Y848" s="25" t="s">
        <v>3119</v>
      </c>
      <c r="Z848" s="25" t="s">
        <v>3121</v>
      </c>
      <c r="AG848" s="45" t="s">
        <v>2257</v>
      </c>
      <c r="AH848" s="45" t="s">
        <v>2108</v>
      </c>
      <c r="AI848" s="45" t="s">
        <v>2211</v>
      </c>
      <c r="BQ848" s="25" t="s">
        <v>2700</v>
      </c>
      <c r="BR848" s="43" t="s">
        <v>2899</v>
      </c>
    </row>
    <row r="849" spans="22:70">
      <c r="V849" s="25" t="s">
        <v>2959</v>
      </c>
      <c r="X849" s="25" t="s">
        <v>2959</v>
      </c>
      <c r="Y849" s="25" t="s">
        <v>2959</v>
      </c>
      <c r="Z849" s="25" t="s">
        <v>2942</v>
      </c>
      <c r="AG849" s="45" t="s">
        <v>2259</v>
      </c>
      <c r="AH849" s="45" t="s">
        <v>2257</v>
      </c>
      <c r="AI849" s="25" t="s">
        <v>2309</v>
      </c>
      <c r="BQ849" t="s">
        <v>3671</v>
      </c>
      <c r="BR849" s="25" t="s">
        <v>3672</v>
      </c>
    </row>
    <row r="850" spans="22:70">
      <c r="V850" s="25" t="s">
        <v>3144</v>
      </c>
      <c r="X850" s="25" t="s">
        <v>3144</v>
      </c>
      <c r="Y850" s="25" t="s">
        <v>3144</v>
      </c>
      <c r="Z850" s="25" t="s">
        <v>3119</v>
      </c>
      <c r="AG850" s="45" t="s">
        <v>2253</v>
      </c>
      <c r="AH850" s="45" t="s">
        <v>2259</v>
      </c>
      <c r="AI850" s="45" t="s">
        <v>1322</v>
      </c>
      <c r="BQ850" t="s">
        <v>1865</v>
      </c>
      <c r="BR850" s="25" t="s">
        <v>2042</v>
      </c>
    </row>
    <row r="851" spans="22:70">
      <c r="V851" s="25" t="s">
        <v>2364</v>
      </c>
      <c r="X851" s="25" t="s">
        <v>2364</v>
      </c>
      <c r="Y851" s="25" t="s">
        <v>2364</v>
      </c>
      <c r="Z851" t="s">
        <v>3701</v>
      </c>
      <c r="AG851" s="45" t="s">
        <v>2255</v>
      </c>
      <c r="AH851" s="45" t="s">
        <v>2253</v>
      </c>
      <c r="AI851" s="45" t="s">
        <v>1326</v>
      </c>
      <c r="BQ851" s="85" t="s">
        <v>3766</v>
      </c>
      <c r="BR851" t="s">
        <v>3611</v>
      </c>
    </row>
    <row r="852" spans="22:70">
      <c r="V852" t="s">
        <v>3454</v>
      </c>
      <c r="X852" t="s">
        <v>3454</v>
      </c>
      <c r="Y852" t="s">
        <v>3454</v>
      </c>
      <c r="Z852" t="s">
        <v>3702</v>
      </c>
      <c r="AG852" s="45" t="s">
        <v>2474</v>
      </c>
      <c r="AH852" s="45" t="s">
        <v>2255</v>
      </c>
      <c r="AI852" s="45" t="s">
        <v>1324</v>
      </c>
      <c r="BQ852" t="s">
        <v>3887</v>
      </c>
      <c r="BR852" t="s">
        <v>3888</v>
      </c>
    </row>
    <row r="853" spans="22:70">
      <c r="V853" s="88" t="s">
        <v>2963</v>
      </c>
      <c r="X853" s="88" t="s">
        <v>2963</v>
      </c>
      <c r="Y853" s="88" t="s">
        <v>2963</v>
      </c>
      <c r="Z853" s="87" t="s">
        <v>3454</v>
      </c>
      <c r="AG853" s="45" t="s">
        <v>2469</v>
      </c>
      <c r="AH853" t="s">
        <v>3180</v>
      </c>
      <c r="AI853" s="25" t="s">
        <v>2311</v>
      </c>
      <c r="BQ853" t="s">
        <v>2194</v>
      </c>
      <c r="BR853" s="25" t="s">
        <v>2195</v>
      </c>
    </row>
    <row r="854" spans="22:70">
      <c r="AG854" s="45" t="s">
        <v>2131</v>
      </c>
      <c r="AH854" s="45" t="s">
        <v>2469</v>
      </c>
      <c r="AI854" s="45" t="s">
        <v>2100</v>
      </c>
      <c r="BQ854" s="25" t="s">
        <v>3835</v>
      </c>
      <c r="BR854" s="25" t="s">
        <v>3836</v>
      </c>
    </row>
    <row r="855" spans="22:70">
      <c r="AG855" s="45" t="s">
        <v>2471</v>
      </c>
      <c r="AH855" s="45" t="s">
        <v>2131</v>
      </c>
      <c r="AI855" s="45" t="s">
        <v>2102</v>
      </c>
      <c r="BQ855" t="s">
        <v>2052</v>
      </c>
      <c r="BR855" s="25" t="s">
        <v>1937</v>
      </c>
    </row>
    <row r="856" spans="22:70">
      <c r="AG856" s="45" t="s">
        <v>2133</v>
      </c>
      <c r="AH856" s="45" t="s">
        <v>2471</v>
      </c>
      <c r="AI856" s="45" t="s">
        <v>2247</v>
      </c>
      <c r="BQ856" s="25" t="s">
        <v>3842</v>
      </c>
      <c r="BR856" s="25" t="s">
        <v>3843</v>
      </c>
    </row>
    <row r="857" spans="22:70">
      <c r="AG857" s="45" t="s">
        <v>2135</v>
      </c>
      <c r="AH857" s="45" t="s">
        <v>2133</v>
      </c>
      <c r="AI857" s="45" t="s">
        <v>2251</v>
      </c>
      <c r="BQ857" t="s">
        <v>3772</v>
      </c>
      <c r="BR857" t="s">
        <v>3773</v>
      </c>
    </row>
    <row r="858" spans="22:70">
      <c r="AG858" s="45" t="s">
        <v>2137</v>
      </c>
      <c r="AH858" s="45" t="s">
        <v>2135</v>
      </c>
      <c r="AI858" s="45" t="s">
        <v>2108</v>
      </c>
      <c r="BQ858" t="s">
        <v>3770</v>
      </c>
      <c r="BR858" t="s">
        <v>3771</v>
      </c>
    </row>
    <row r="859" spans="22:70">
      <c r="AG859" s="45" t="s">
        <v>2139</v>
      </c>
      <c r="AH859" t="s">
        <v>2135</v>
      </c>
      <c r="AI859" s="45" t="s">
        <v>2257</v>
      </c>
      <c r="BQ859" t="s">
        <v>1985</v>
      </c>
      <c r="BR859" s="25" t="s">
        <v>1622</v>
      </c>
    </row>
    <row r="860" spans="22:70">
      <c r="AG860" s="45" t="s">
        <v>2276</v>
      </c>
      <c r="AH860" s="45" t="s">
        <v>2137</v>
      </c>
      <c r="AI860" s="45" t="s">
        <v>2259</v>
      </c>
      <c r="BQ860" t="s">
        <v>1623</v>
      </c>
      <c r="BR860" s="25" t="s">
        <v>1004</v>
      </c>
    </row>
    <row r="861" spans="22:70">
      <c r="AG861" s="45" t="s">
        <v>2150</v>
      </c>
      <c r="AH861" s="45" t="s">
        <v>2139</v>
      </c>
      <c r="AI861" s="45" t="s">
        <v>2253</v>
      </c>
      <c r="BQ861" t="s">
        <v>3699</v>
      </c>
      <c r="BR861" t="s">
        <v>3758</v>
      </c>
    </row>
    <row r="862" spans="22:70" ht="25.5">
      <c r="AG862" s="45" t="s">
        <v>2152</v>
      </c>
      <c r="AH862" s="45" t="s">
        <v>2276</v>
      </c>
      <c r="AI862" s="45" t="s">
        <v>2255</v>
      </c>
      <c r="BQ862" s="86" t="s">
        <v>3608</v>
      </c>
      <c r="BR862" s="25" t="s">
        <v>2991</v>
      </c>
    </row>
    <row r="863" spans="22:70">
      <c r="AG863" s="45" t="s">
        <v>2154</v>
      </c>
      <c r="AH863" s="45" t="s">
        <v>2150</v>
      </c>
      <c r="AI863" s="45" t="s">
        <v>2469</v>
      </c>
      <c r="BQ863" t="s">
        <v>3601</v>
      </c>
      <c r="BR863" s="25" t="s">
        <v>3760</v>
      </c>
    </row>
    <row r="864" spans="22:70">
      <c r="AG864" s="45" t="s">
        <v>2186</v>
      </c>
      <c r="AH864" s="45" t="s">
        <v>2152</v>
      </c>
      <c r="AI864" s="45" t="s">
        <v>2131</v>
      </c>
      <c r="BQ864" t="s">
        <v>3763</v>
      </c>
      <c r="BR864" s="25" t="s">
        <v>3439</v>
      </c>
    </row>
    <row r="865" spans="33:70">
      <c r="AG865" s="45" t="s">
        <v>2331</v>
      </c>
      <c r="AH865" s="45" t="s">
        <v>2154</v>
      </c>
      <c r="AI865" s="45" t="s">
        <v>2471</v>
      </c>
      <c r="BQ865" t="s">
        <v>3442</v>
      </c>
      <c r="BR865" s="25" t="s">
        <v>3278</v>
      </c>
    </row>
    <row r="866" spans="33:70">
      <c r="AG866" s="45" t="s">
        <v>2188</v>
      </c>
      <c r="AH866" s="45" t="s">
        <v>2186</v>
      </c>
      <c r="AI866" s="45" t="s">
        <v>2133</v>
      </c>
      <c r="BQ866" t="s">
        <v>2850</v>
      </c>
      <c r="BR866" s="25" t="s">
        <v>3369</v>
      </c>
    </row>
    <row r="867" spans="33:70">
      <c r="AG867" s="45" t="s">
        <v>2343</v>
      </c>
      <c r="AH867" s="45" t="s">
        <v>2188</v>
      </c>
      <c r="AI867" s="45" t="s">
        <v>2135</v>
      </c>
      <c r="BQ867" t="s">
        <v>3729</v>
      </c>
      <c r="BR867" t="s">
        <v>3730</v>
      </c>
    </row>
    <row r="868" spans="33:70">
      <c r="AG868" s="45" t="s">
        <v>2345</v>
      </c>
      <c r="AH868" s="45" t="s">
        <v>2343</v>
      </c>
      <c r="AI868" s="45" t="s">
        <v>2137</v>
      </c>
      <c r="BQ868" t="s">
        <v>3340</v>
      </c>
      <c r="BR868" s="25" t="s">
        <v>3502</v>
      </c>
    </row>
    <row r="869" spans="33:70">
      <c r="AG869" s="45" t="s">
        <v>2337</v>
      </c>
      <c r="AH869" s="45" t="s">
        <v>2345</v>
      </c>
      <c r="AI869" s="45" t="s">
        <v>2139</v>
      </c>
      <c r="BQ869" s="25" t="s">
        <v>3121</v>
      </c>
      <c r="BR869" s="43" t="s">
        <v>2958</v>
      </c>
    </row>
    <row r="870" spans="33:70">
      <c r="AG870" s="45" t="s">
        <v>1667</v>
      </c>
      <c r="AH870" s="45" t="s">
        <v>2337</v>
      </c>
      <c r="AI870" s="45" t="s">
        <v>2276</v>
      </c>
      <c r="BQ870" s="25" t="s">
        <v>3837</v>
      </c>
      <c r="BR870" s="25" t="s">
        <v>3838</v>
      </c>
    </row>
    <row r="871" spans="33:70">
      <c r="AG871" s="45" t="s">
        <v>2339</v>
      </c>
      <c r="AH871" s="45" t="s">
        <v>1667</v>
      </c>
      <c r="AI871" s="45" t="s">
        <v>2150</v>
      </c>
      <c r="BQ871" s="25" t="s">
        <v>2961</v>
      </c>
      <c r="BR871" s="43" t="s">
        <v>2962</v>
      </c>
    </row>
    <row r="872" spans="33:70">
      <c r="AG872" s="45" t="s">
        <v>2054</v>
      </c>
      <c r="AH872" s="45" t="s">
        <v>2339</v>
      </c>
      <c r="AI872" s="45" t="s">
        <v>2152</v>
      </c>
      <c r="BQ872" t="s">
        <v>3866</v>
      </c>
      <c r="BR872" t="s">
        <v>3568</v>
      </c>
    </row>
    <row r="873" spans="33:70">
      <c r="AG873" s="45" t="s">
        <v>2064</v>
      </c>
      <c r="AH873" s="45" t="s">
        <v>2054</v>
      </c>
      <c r="AI873" s="45" t="s">
        <v>2154</v>
      </c>
      <c r="BQ873" t="s">
        <v>2915</v>
      </c>
      <c r="BR873" s="25" t="s">
        <v>2919</v>
      </c>
    </row>
    <row r="874" spans="33:70">
      <c r="AG874" s="25" t="s">
        <v>2219</v>
      </c>
      <c r="AH874" s="45" t="s">
        <v>2064</v>
      </c>
      <c r="AI874" s="45" t="s">
        <v>2186</v>
      </c>
      <c r="BQ874" t="s">
        <v>2922</v>
      </c>
      <c r="BR874" s="25" t="s">
        <v>3102</v>
      </c>
    </row>
    <row r="875" spans="33:70">
      <c r="AG875" s="45" t="s">
        <v>2215</v>
      </c>
      <c r="AH875" s="45" t="s">
        <v>2215</v>
      </c>
      <c r="AI875" s="45" t="s">
        <v>2188</v>
      </c>
      <c r="BQ875" t="s">
        <v>1007</v>
      </c>
      <c r="BR875" s="25" t="s">
        <v>1008</v>
      </c>
    </row>
    <row r="876" spans="33:70">
      <c r="AG876" s="45" t="s">
        <v>2213</v>
      </c>
      <c r="AH876" s="45" t="s">
        <v>2213</v>
      </c>
      <c r="AI876" s="45" t="s">
        <v>2343</v>
      </c>
      <c r="BQ876" t="s">
        <v>1009</v>
      </c>
      <c r="BR876" s="25" t="s">
        <v>1010</v>
      </c>
    </row>
    <row r="877" spans="33:70">
      <c r="AG877" s="45" t="s">
        <v>2062</v>
      </c>
      <c r="AH877" s="45" t="s">
        <v>2062</v>
      </c>
      <c r="AI877" s="45" t="s">
        <v>2345</v>
      </c>
      <c r="BQ877" t="s">
        <v>1011</v>
      </c>
      <c r="BR877" s="25" t="s">
        <v>1012</v>
      </c>
    </row>
    <row r="878" spans="33:70">
      <c r="AG878" s="45" t="s">
        <v>2070</v>
      </c>
      <c r="AH878" s="45" t="s">
        <v>2072</v>
      </c>
      <c r="AI878" s="45" t="s">
        <v>2337</v>
      </c>
      <c r="BQ878" t="s">
        <v>1500</v>
      </c>
      <c r="BR878" t="s">
        <v>3607</v>
      </c>
    </row>
    <row r="879" spans="33:70">
      <c r="AG879" s="45" t="s">
        <v>2072</v>
      </c>
      <c r="AH879" t="s">
        <v>3470</v>
      </c>
      <c r="AI879" s="45" t="s">
        <v>1667</v>
      </c>
      <c r="BQ879" t="s">
        <v>3820</v>
      </c>
      <c r="BR879" t="s">
        <v>3821</v>
      </c>
    </row>
    <row r="880" spans="33:70">
      <c r="AG880" s="45" t="s">
        <v>1311</v>
      </c>
      <c r="AH880" s="45" t="s">
        <v>1311</v>
      </c>
      <c r="AI880" s="45" t="s">
        <v>2339</v>
      </c>
      <c r="BQ880" t="s">
        <v>3830</v>
      </c>
      <c r="BR880" s="25" t="s">
        <v>3769</v>
      </c>
    </row>
    <row r="881" spans="33:70">
      <c r="AG881" s="45" t="s">
        <v>1313</v>
      </c>
      <c r="AH881" t="s">
        <v>3332</v>
      </c>
      <c r="AI881" s="45" t="s">
        <v>2054</v>
      </c>
      <c r="BQ881" t="s">
        <v>3735</v>
      </c>
      <c r="BR881" t="s">
        <v>3724</v>
      </c>
    </row>
    <row r="882" spans="33:70">
      <c r="AG882" s="45" t="s">
        <v>1315</v>
      </c>
      <c r="AH882" s="45" t="s">
        <v>1313</v>
      </c>
      <c r="AI882" s="45" t="s">
        <v>2064</v>
      </c>
      <c r="BQ882" s="45" t="s">
        <v>2178</v>
      </c>
      <c r="BR882" s="25" t="s">
        <v>2179</v>
      </c>
    </row>
    <row r="883" spans="33:70">
      <c r="AG883" s="45" t="s">
        <v>1317</v>
      </c>
      <c r="AH883" t="s">
        <v>3498</v>
      </c>
      <c r="AI883" s="45" t="s">
        <v>2215</v>
      </c>
      <c r="BQ883" s="25" t="s">
        <v>2940</v>
      </c>
      <c r="BR883" s="43" t="s">
        <v>2941</v>
      </c>
    </row>
    <row r="884" spans="33:70">
      <c r="AG884" s="45" t="s">
        <v>3284</v>
      </c>
      <c r="AH884" s="45" t="s">
        <v>1315</v>
      </c>
      <c r="AI884" s="45" t="s">
        <v>2213</v>
      </c>
      <c r="BQ884" t="s">
        <v>1013</v>
      </c>
      <c r="BR884" s="25" t="s">
        <v>1626</v>
      </c>
    </row>
    <row r="885" spans="33:70">
      <c r="AG885" s="45" t="s">
        <v>3286</v>
      </c>
      <c r="AH885" s="45" t="s">
        <v>1317</v>
      </c>
      <c r="AI885" s="45" t="s">
        <v>2062</v>
      </c>
      <c r="BQ885" t="s">
        <v>1627</v>
      </c>
      <c r="BR885" s="25" t="s">
        <v>1628</v>
      </c>
    </row>
    <row r="886" spans="33:70">
      <c r="AG886" s="45" t="s">
        <v>3288</v>
      </c>
      <c r="AH886" s="45" t="s">
        <v>3284</v>
      </c>
      <c r="AI886" s="45" t="s">
        <v>2072</v>
      </c>
      <c r="BQ886" t="s">
        <v>1629</v>
      </c>
      <c r="BR886" s="25" t="s">
        <v>1630</v>
      </c>
    </row>
    <row r="887" spans="33:70">
      <c r="AG887" s="45" t="s">
        <v>3290</v>
      </c>
      <c r="AH887" s="45" t="s">
        <v>3286</v>
      </c>
      <c r="AI887" s="45" t="s">
        <v>1311</v>
      </c>
      <c r="BQ887" t="s">
        <v>1631</v>
      </c>
      <c r="BR887" s="25" t="s">
        <v>1014</v>
      </c>
    </row>
    <row r="888" spans="33:70">
      <c r="AG888" s="45" t="s">
        <v>3294</v>
      </c>
      <c r="AH888" s="45" t="s">
        <v>3288</v>
      </c>
      <c r="AI888" s="45" t="s">
        <v>1315</v>
      </c>
      <c r="BQ888" s="25" t="s">
        <v>2942</v>
      </c>
      <c r="BR888" s="43" t="s">
        <v>3118</v>
      </c>
    </row>
    <row r="889" spans="33:70">
      <c r="AG889" s="45" t="s">
        <v>3292</v>
      </c>
      <c r="AH889" s="45" t="s">
        <v>3290</v>
      </c>
      <c r="AI889" s="45" t="s">
        <v>1317</v>
      </c>
      <c r="BQ889" s="45" t="s">
        <v>2209</v>
      </c>
      <c r="BR889" s="25" t="s">
        <v>2210</v>
      </c>
    </row>
    <row r="890" spans="33:70">
      <c r="AG890" s="45" t="s">
        <v>3458</v>
      </c>
      <c r="AH890" s="45" t="s">
        <v>3294</v>
      </c>
      <c r="AI890" s="45" t="s">
        <v>3284</v>
      </c>
      <c r="BQ890" t="s">
        <v>3368</v>
      </c>
      <c r="BR890" s="25" t="s">
        <v>3204</v>
      </c>
    </row>
    <row r="891" spans="33:70">
      <c r="AG891" s="45" t="s">
        <v>3615</v>
      </c>
      <c r="AH891" s="45" t="s">
        <v>3292</v>
      </c>
      <c r="AI891" s="45" t="s">
        <v>3286</v>
      </c>
      <c r="BQ891" t="s">
        <v>3205</v>
      </c>
      <c r="BR891" s="25" t="s">
        <v>3545</v>
      </c>
    </row>
    <row r="892" spans="33:70">
      <c r="AG892" s="45" t="s">
        <v>3302</v>
      </c>
      <c r="AH892" t="s">
        <v>3500</v>
      </c>
      <c r="AI892" s="45" t="s">
        <v>3288</v>
      </c>
      <c r="BQ892" t="s">
        <v>3546</v>
      </c>
      <c r="BR892" s="25" t="s">
        <v>3547</v>
      </c>
    </row>
    <row r="893" spans="33:70">
      <c r="AG893" s="45" t="s">
        <v>3156</v>
      </c>
      <c r="AH893" s="45" t="s">
        <v>3458</v>
      </c>
      <c r="AI893" t="s">
        <v>3186</v>
      </c>
      <c r="BQ893" s="25" t="s">
        <v>3119</v>
      </c>
      <c r="BR893" s="43" t="s">
        <v>3120</v>
      </c>
    </row>
    <row r="894" spans="33:70">
      <c r="AG894" s="45" t="s">
        <v>2982</v>
      </c>
      <c r="AH894" s="45" t="s">
        <v>3615</v>
      </c>
      <c r="AI894" s="45" t="s">
        <v>3290</v>
      </c>
      <c r="BQ894" t="s">
        <v>3725</v>
      </c>
      <c r="BR894" t="s">
        <v>3726</v>
      </c>
    </row>
    <row r="895" spans="33:70">
      <c r="AG895" s="45" t="s">
        <v>3164</v>
      </c>
      <c r="AH895" s="45" t="s">
        <v>3302</v>
      </c>
      <c r="AI895" s="45" t="s">
        <v>3294</v>
      </c>
      <c r="BQ895" t="s">
        <v>3548</v>
      </c>
      <c r="BR895" s="25" t="s">
        <v>3431</v>
      </c>
    </row>
    <row r="896" spans="33:70">
      <c r="AG896" s="45" t="s">
        <v>3166</v>
      </c>
      <c r="AH896" s="45" t="s">
        <v>3156</v>
      </c>
      <c r="AI896" s="45" t="s">
        <v>3292</v>
      </c>
      <c r="BQ896" s="89" t="s">
        <v>3492</v>
      </c>
      <c r="BR896" t="s">
        <v>3493</v>
      </c>
    </row>
    <row r="897" spans="33:70">
      <c r="AG897" s="45" t="s">
        <v>3168</v>
      </c>
      <c r="AH897" s="45" t="s">
        <v>2982</v>
      </c>
      <c r="AI897" s="45" t="s">
        <v>3458</v>
      </c>
      <c r="BQ897" t="s">
        <v>3432</v>
      </c>
      <c r="BR897" s="25" t="s">
        <v>3433</v>
      </c>
    </row>
    <row r="898" spans="33:70">
      <c r="AG898" s="45" t="s">
        <v>2852</v>
      </c>
      <c r="AH898" s="45" t="s">
        <v>3164</v>
      </c>
      <c r="AI898" s="45" t="s">
        <v>3615</v>
      </c>
      <c r="BQ898" t="s">
        <v>3597</v>
      </c>
      <c r="BR898" s="25" t="s">
        <v>3598</v>
      </c>
    </row>
    <row r="899" spans="33:70">
      <c r="AG899" s="45" t="s">
        <v>2854</v>
      </c>
      <c r="AH899" s="45" t="s">
        <v>3166</v>
      </c>
      <c r="AI899" s="45" t="s">
        <v>3302</v>
      </c>
      <c r="BQ899" t="s">
        <v>3599</v>
      </c>
      <c r="BR899" s="25" t="s">
        <v>3600</v>
      </c>
    </row>
    <row r="900" spans="33:70">
      <c r="AG900" s="45" t="s">
        <v>2652</v>
      </c>
      <c r="AH900" s="45" t="s">
        <v>3168</v>
      </c>
      <c r="AI900" s="45" t="s">
        <v>3156</v>
      </c>
      <c r="BQ900" s="89" t="s">
        <v>3037</v>
      </c>
      <c r="BR900" t="s">
        <v>3487</v>
      </c>
    </row>
    <row r="901" spans="33:70">
      <c r="AG901" s="45" t="s">
        <v>2644</v>
      </c>
      <c r="AH901" s="45" t="s">
        <v>2852</v>
      </c>
      <c r="AI901" s="45" t="s">
        <v>2982</v>
      </c>
      <c r="BQ901" t="s">
        <v>3701</v>
      </c>
      <c r="BR901" t="s">
        <v>3603</v>
      </c>
    </row>
    <row r="902" spans="33:70">
      <c r="AG902" s="45" t="s">
        <v>2270</v>
      </c>
      <c r="AH902" s="45" t="s">
        <v>2854</v>
      </c>
      <c r="AI902" s="45" t="s">
        <v>3164</v>
      </c>
      <c r="BQ902" s="25" t="s">
        <v>2959</v>
      </c>
      <c r="BR902" s="43" t="s">
        <v>3143</v>
      </c>
    </row>
    <row r="903" spans="33:70">
      <c r="AG903" s="45" t="s">
        <v>2646</v>
      </c>
      <c r="AH903" s="45" t="s">
        <v>2652</v>
      </c>
      <c r="AI903" s="25" t="s">
        <v>2092</v>
      </c>
      <c r="BQ903" s="25" t="s">
        <v>3144</v>
      </c>
      <c r="BR903" s="43" t="s">
        <v>2960</v>
      </c>
    </row>
    <row r="904" spans="33:70">
      <c r="AG904" s="45" t="s">
        <v>2656</v>
      </c>
      <c r="AH904" s="45" t="s">
        <v>2644</v>
      </c>
      <c r="AI904" s="45" t="s">
        <v>3166</v>
      </c>
      <c r="BQ904" t="s">
        <v>3643</v>
      </c>
      <c r="BR904" s="25" t="s">
        <v>3478</v>
      </c>
    </row>
    <row r="905" spans="33:70">
      <c r="AG905" s="45" t="s">
        <v>2860</v>
      </c>
      <c r="AH905" s="45" t="s">
        <v>2270</v>
      </c>
      <c r="AI905" s="45" t="s">
        <v>3168</v>
      </c>
      <c r="BQ905" s="25" t="s">
        <v>2364</v>
      </c>
      <c r="BR905" s="43" t="s">
        <v>2365</v>
      </c>
    </row>
    <row r="906" spans="33:70">
      <c r="AG906" s="45" t="s">
        <v>2862</v>
      </c>
      <c r="AH906" s="45" t="s">
        <v>2646</v>
      </c>
      <c r="AI906" s="45" t="s">
        <v>2852</v>
      </c>
      <c r="BQ906" t="s">
        <v>3761</v>
      </c>
      <c r="BR906" s="25" t="s">
        <v>3762</v>
      </c>
    </row>
    <row r="907" spans="33:70">
      <c r="AG907" s="45" t="s">
        <v>3001</v>
      </c>
      <c r="AH907" s="45" t="s">
        <v>2656</v>
      </c>
      <c r="AI907" s="45" t="s">
        <v>2854</v>
      </c>
      <c r="BQ907" t="s">
        <v>3702</v>
      </c>
      <c r="BR907" t="s">
        <v>3921</v>
      </c>
    </row>
    <row r="908" spans="33:70">
      <c r="AG908" s="45" t="s">
        <v>2866</v>
      </c>
      <c r="AH908" s="45" t="s">
        <v>2860</v>
      </c>
      <c r="AI908" s="25" t="s">
        <v>2094</v>
      </c>
      <c r="BQ908" t="s">
        <v>3440</v>
      </c>
      <c r="BR908" s="25" t="s">
        <v>3441</v>
      </c>
    </row>
    <row r="909" spans="33:70">
      <c r="AG909" s="45" t="s">
        <v>2868</v>
      </c>
      <c r="AH909" s="45" t="s">
        <v>2862</v>
      </c>
      <c r="AI909" s="45" t="s">
        <v>2652</v>
      </c>
      <c r="BQ909" t="s">
        <v>3279</v>
      </c>
      <c r="BR909" s="25" t="s">
        <v>3280</v>
      </c>
    </row>
    <row r="910" spans="33:70">
      <c r="AG910" s="45" t="s">
        <v>2870</v>
      </c>
      <c r="AH910" s="45" t="s">
        <v>3001</v>
      </c>
      <c r="AI910" s="45" t="s">
        <v>2644</v>
      </c>
      <c r="BQ910" t="s">
        <v>3281</v>
      </c>
      <c r="BR910" s="25" t="s">
        <v>3604</v>
      </c>
    </row>
    <row r="911" spans="33:70">
      <c r="AG911" s="45" t="s">
        <v>2872</v>
      </c>
      <c r="AH911" s="45" t="s">
        <v>2866</v>
      </c>
      <c r="AI911" s="45" t="s">
        <v>2270</v>
      </c>
      <c r="BQ911" t="s">
        <v>3480</v>
      </c>
      <c r="BR911" s="25" t="s">
        <v>3483</v>
      </c>
    </row>
    <row r="912" spans="33:70">
      <c r="AG912" s="45" t="s">
        <v>839</v>
      </c>
      <c r="AH912" s="45" t="s">
        <v>2868</v>
      </c>
      <c r="AI912" s="45" t="s">
        <v>2646</v>
      </c>
      <c r="BQ912" t="s">
        <v>3481</v>
      </c>
      <c r="BR912" s="25" t="s">
        <v>3833</v>
      </c>
    </row>
    <row r="913" spans="33:70">
      <c r="AG913" s="45" t="s">
        <v>3197</v>
      </c>
      <c r="AH913" s="45" t="s">
        <v>2870</v>
      </c>
      <c r="AI913" s="45" t="s">
        <v>2656</v>
      </c>
      <c r="BQ913" t="s">
        <v>3482</v>
      </c>
      <c r="BR913" s="25" t="s">
        <v>3834</v>
      </c>
    </row>
    <row r="914" spans="33:70">
      <c r="AG914" t="s">
        <v>3434</v>
      </c>
      <c r="AH914" s="45" t="s">
        <v>2872</v>
      </c>
      <c r="AI914" s="45" t="s">
        <v>2860</v>
      </c>
      <c r="BQ914" t="s">
        <v>3605</v>
      </c>
      <c r="BR914" s="25" t="s">
        <v>3449</v>
      </c>
    </row>
    <row r="915" spans="33:70">
      <c r="AG915" s="45" t="s">
        <v>3354</v>
      </c>
      <c r="AH915" s="45" t="s">
        <v>839</v>
      </c>
      <c r="AI915" s="45" t="s">
        <v>2862</v>
      </c>
      <c r="BQ915" t="s">
        <v>3450</v>
      </c>
      <c r="BR915" s="25" t="s">
        <v>3451</v>
      </c>
    </row>
    <row r="916" spans="33:70">
      <c r="AG916" s="45" t="s">
        <v>2930</v>
      </c>
      <c r="AH916" s="45" t="s">
        <v>3197</v>
      </c>
      <c r="AI916" s="45" t="s">
        <v>3001</v>
      </c>
      <c r="BQ916" t="s">
        <v>3454</v>
      </c>
      <c r="BR916" s="25" t="s">
        <v>3455</v>
      </c>
    </row>
    <row r="917" spans="33:70">
      <c r="AG917" s="45" t="s">
        <v>2928</v>
      </c>
      <c r="AH917" t="s">
        <v>3854</v>
      </c>
      <c r="AI917" s="45" t="s">
        <v>2866</v>
      </c>
      <c r="BQ917" t="s">
        <v>3456</v>
      </c>
      <c r="BR917" s="25" t="s">
        <v>3612</v>
      </c>
    </row>
    <row r="918" spans="33:70">
      <c r="AG918" s="45" t="s">
        <v>2932</v>
      </c>
      <c r="AH918" t="s">
        <v>3434</v>
      </c>
      <c r="AI918" s="45" t="s">
        <v>2868</v>
      </c>
      <c r="BQ918" t="s">
        <v>3613</v>
      </c>
      <c r="BR918" s="25" t="s">
        <v>3781</v>
      </c>
    </row>
    <row r="919" spans="33:70">
      <c r="AG919" s="45" t="s">
        <v>3272</v>
      </c>
      <c r="AH919" s="45" t="s">
        <v>3354</v>
      </c>
      <c r="AI919" s="45" t="s">
        <v>2870</v>
      </c>
      <c r="BQ919" t="s">
        <v>3782</v>
      </c>
      <c r="BR919" s="25" t="s">
        <v>3783</v>
      </c>
    </row>
    <row r="920" spans="33:70">
      <c r="AG920" s="45" t="s">
        <v>3273</v>
      </c>
      <c r="AH920" s="45" t="s">
        <v>2930</v>
      </c>
      <c r="AI920" s="45" t="s">
        <v>2872</v>
      </c>
      <c r="BQ920" t="s">
        <v>3784</v>
      </c>
      <c r="BR920" s="25" t="s">
        <v>3303</v>
      </c>
    </row>
    <row r="921" spans="33:70">
      <c r="AG921" s="45" t="s">
        <v>2260</v>
      </c>
      <c r="AH921" s="45" t="s">
        <v>2928</v>
      </c>
      <c r="AI921" s="45" t="s">
        <v>839</v>
      </c>
      <c r="BQ921" t="s">
        <v>3304</v>
      </c>
      <c r="BR921" s="25" t="s">
        <v>3157</v>
      </c>
    </row>
    <row r="922" spans="33:70">
      <c r="AG922" s="45" t="s">
        <v>3275</v>
      </c>
      <c r="AH922" s="45" t="s">
        <v>2932</v>
      </c>
      <c r="AI922" s="45" t="s">
        <v>3197</v>
      </c>
      <c r="BQ922" t="s">
        <v>3158</v>
      </c>
      <c r="BR922" s="25" t="s">
        <v>3159</v>
      </c>
    </row>
    <row r="923" spans="33:70">
      <c r="AG923" s="45" t="s">
        <v>3140</v>
      </c>
      <c r="AH923" s="45" t="s">
        <v>3272</v>
      </c>
      <c r="AI923" s="45" t="s">
        <v>3199</v>
      </c>
      <c r="BQ923" t="s">
        <v>3160</v>
      </c>
      <c r="BR923" s="25" t="s">
        <v>3161</v>
      </c>
    </row>
    <row r="924" spans="33:70">
      <c r="AG924" s="45" t="s">
        <v>3142</v>
      </c>
      <c r="AH924" s="45" t="s">
        <v>3273</v>
      </c>
      <c r="AI924" t="s">
        <v>3434</v>
      </c>
      <c r="BQ924" t="s">
        <v>3162</v>
      </c>
      <c r="BR924" s="25" t="s">
        <v>3313</v>
      </c>
    </row>
    <row r="925" spans="33:70">
      <c r="AG925" s="45" t="s">
        <v>3283</v>
      </c>
      <c r="AH925" s="45" t="s">
        <v>2260</v>
      </c>
      <c r="AI925" s="45" t="s">
        <v>3354</v>
      </c>
      <c r="BQ925" t="s">
        <v>3314</v>
      </c>
      <c r="BR925" s="25" t="s">
        <v>3315</v>
      </c>
    </row>
    <row r="926" spans="33:70">
      <c r="AG926" s="45" t="s">
        <v>2463</v>
      </c>
      <c r="AH926" s="45" t="s">
        <v>3275</v>
      </c>
      <c r="AI926" s="45" t="s">
        <v>2930</v>
      </c>
      <c r="BQ926" t="s">
        <v>3316</v>
      </c>
      <c r="BR926" s="25" t="s">
        <v>2847</v>
      </c>
    </row>
    <row r="927" spans="33:70">
      <c r="AG927" s="45" t="s">
        <v>2465</v>
      </c>
      <c r="AH927" s="45" t="s">
        <v>3140</v>
      </c>
      <c r="AI927" s="45" t="s">
        <v>2928</v>
      </c>
      <c r="BQ927" t="s">
        <v>2848</v>
      </c>
      <c r="BR927" s="25" t="s">
        <v>2849</v>
      </c>
    </row>
    <row r="928" spans="33:70">
      <c r="AG928" s="45" t="s">
        <v>2467</v>
      </c>
      <c r="AH928" s="45" t="s">
        <v>3142</v>
      </c>
      <c r="AI928" s="45" t="s">
        <v>2932</v>
      </c>
      <c r="BQ928" t="s">
        <v>3370</v>
      </c>
      <c r="BR928" s="25" t="s">
        <v>3371</v>
      </c>
    </row>
    <row r="929" spans="33:70">
      <c r="AG929" s="45" t="s">
        <v>2266</v>
      </c>
      <c r="AH929" t="s">
        <v>3860</v>
      </c>
      <c r="AI929" s="45" t="s">
        <v>3272</v>
      </c>
      <c r="BQ929" t="s">
        <v>3372</v>
      </c>
      <c r="BR929" s="25" t="s">
        <v>3549</v>
      </c>
    </row>
    <row r="930" spans="33:70">
      <c r="AG930" s="45" t="s">
        <v>2268</v>
      </c>
      <c r="AH930" s="45" t="s">
        <v>3283</v>
      </c>
      <c r="AI930" s="45" t="s">
        <v>3273</v>
      </c>
      <c r="BQ930" t="s">
        <v>3727</v>
      </c>
      <c r="BR930" t="s">
        <v>3728</v>
      </c>
    </row>
    <row r="931" spans="33:70">
      <c r="AG931" s="45" t="s">
        <v>1987</v>
      </c>
      <c r="AH931" s="45" t="s">
        <v>2463</v>
      </c>
      <c r="AI931" s="45" t="s">
        <v>2260</v>
      </c>
      <c r="BQ931" t="s">
        <v>3550</v>
      </c>
      <c r="BR931" s="25" t="s">
        <v>3551</v>
      </c>
    </row>
    <row r="932" spans="33:70">
      <c r="AG932" s="45" t="s">
        <v>2654</v>
      </c>
      <c r="AH932" s="45" t="s">
        <v>2465</v>
      </c>
      <c r="AI932" s="45" t="s">
        <v>3275</v>
      </c>
      <c r="BQ932" t="s">
        <v>3916</v>
      </c>
      <c r="BR932" t="s">
        <v>3389</v>
      </c>
    </row>
    <row r="933" spans="33:70">
      <c r="AG933" s="45" t="s">
        <v>1989</v>
      </c>
      <c r="AH933" s="45" t="s">
        <v>2467</v>
      </c>
      <c r="AI933" s="45" t="s">
        <v>3140</v>
      </c>
      <c r="BQ933" s="89" t="s">
        <v>3488</v>
      </c>
      <c r="BR933" t="s">
        <v>3489</v>
      </c>
    </row>
    <row r="934" spans="33:70">
      <c r="AG934" s="45" t="s">
        <v>2143</v>
      </c>
      <c r="AH934" s="45" t="s">
        <v>2266</v>
      </c>
      <c r="AI934" s="45" t="s">
        <v>3142</v>
      </c>
      <c r="BQ934" t="s">
        <v>3408</v>
      </c>
      <c r="BR934" t="s">
        <v>3409</v>
      </c>
    </row>
    <row r="935" spans="33:70">
      <c r="AG935" s="45" t="s">
        <v>1997</v>
      </c>
      <c r="AH935" s="45" t="s">
        <v>2268</v>
      </c>
      <c r="AI935" s="45" t="s">
        <v>3283</v>
      </c>
      <c r="BQ935" t="s">
        <v>3090</v>
      </c>
      <c r="BR935" s="25" t="s">
        <v>3091</v>
      </c>
    </row>
    <row r="936" spans="33:70">
      <c r="AG936" s="45" t="s">
        <v>1022</v>
      </c>
      <c r="AH936" s="45" t="s">
        <v>1987</v>
      </c>
      <c r="AI936" s="45" t="s">
        <v>2463</v>
      </c>
      <c r="BQ936" t="s">
        <v>3552</v>
      </c>
      <c r="BR936" s="25" t="s">
        <v>3553</v>
      </c>
    </row>
    <row r="937" spans="33:70">
      <c r="AG937" s="45" t="s">
        <v>1024</v>
      </c>
      <c r="AH937" s="45" t="s">
        <v>2654</v>
      </c>
      <c r="AI937" s="45" t="s">
        <v>2465</v>
      </c>
      <c r="BQ937" t="s">
        <v>3556</v>
      </c>
      <c r="BR937" s="25" t="s">
        <v>3717</v>
      </c>
    </row>
    <row r="938" spans="33:70">
      <c r="AG938" s="45" t="s">
        <v>1026</v>
      </c>
      <c r="AH938" s="45" t="s">
        <v>1989</v>
      </c>
      <c r="AI938" s="45" t="s">
        <v>2467</v>
      </c>
      <c r="BQ938" t="s">
        <v>3731</v>
      </c>
      <c r="BR938" t="s">
        <v>3562</v>
      </c>
    </row>
    <row r="939" spans="33:70">
      <c r="AG939" s="45" t="s">
        <v>1032</v>
      </c>
      <c r="AH939" s="45" t="s">
        <v>2143</v>
      </c>
      <c r="AI939" s="45" t="s">
        <v>2266</v>
      </c>
      <c r="BQ939" t="s">
        <v>3720</v>
      </c>
      <c r="BR939" s="25" t="s">
        <v>3397</v>
      </c>
    </row>
    <row r="940" spans="33:70">
      <c r="AG940" s="45" t="s">
        <v>1034</v>
      </c>
      <c r="AH940" s="45" t="s">
        <v>1997</v>
      </c>
      <c r="AI940" s="45" t="s">
        <v>2268</v>
      </c>
      <c r="BQ940" t="s">
        <v>3398</v>
      </c>
      <c r="BR940" s="25" t="s">
        <v>3399</v>
      </c>
    </row>
    <row r="941" spans="33:70">
      <c r="AG941" s="45" t="s">
        <v>1036</v>
      </c>
      <c r="AH941" s="45" t="s">
        <v>1022</v>
      </c>
      <c r="AI941" s="45" t="s">
        <v>1987</v>
      </c>
      <c r="BQ941" t="s">
        <v>3400</v>
      </c>
      <c r="BR941" s="25" t="s">
        <v>3089</v>
      </c>
    </row>
    <row r="942" spans="33:70">
      <c r="AG942" s="45" t="s">
        <v>2041</v>
      </c>
      <c r="AH942" s="45" t="s">
        <v>1024</v>
      </c>
      <c r="AI942" s="45" t="s">
        <v>2654</v>
      </c>
      <c r="BQ942" t="s">
        <v>3092</v>
      </c>
      <c r="BR942" s="25" t="s">
        <v>3093</v>
      </c>
    </row>
    <row r="943" spans="33:70">
      <c r="AG943" s="45" t="s">
        <v>2190</v>
      </c>
      <c r="AH943" s="45" t="s">
        <v>1026</v>
      </c>
      <c r="AI943" s="45" t="s">
        <v>1989</v>
      </c>
      <c r="BQ943" t="s">
        <v>3563</v>
      </c>
      <c r="BR943" t="s">
        <v>3564</v>
      </c>
    </row>
    <row r="944" spans="33:70">
      <c r="AG944" s="45" t="s">
        <v>2192</v>
      </c>
      <c r="AH944" s="45" t="s">
        <v>1028</v>
      </c>
      <c r="AI944" s="45" t="s">
        <v>2143</v>
      </c>
      <c r="BQ944" t="s">
        <v>3718</v>
      </c>
      <c r="BR944" s="25" t="s">
        <v>3719</v>
      </c>
    </row>
    <row r="945" spans="33:70">
      <c r="AG945" s="45" t="s">
        <v>2333</v>
      </c>
      <c r="AH945" s="45" t="s">
        <v>1032</v>
      </c>
      <c r="AI945" s="45" t="s">
        <v>1997</v>
      </c>
      <c r="BQ945" t="s">
        <v>3094</v>
      </c>
      <c r="BR945" s="25" t="s">
        <v>2912</v>
      </c>
    </row>
    <row r="946" spans="33:70">
      <c r="AG946" s="45" t="s">
        <v>2200</v>
      </c>
      <c r="AH946" s="45" t="s">
        <v>1034</v>
      </c>
      <c r="AI946" s="45" t="s">
        <v>1022</v>
      </c>
      <c r="BQ946" t="s">
        <v>2913</v>
      </c>
      <c r="BR946" s="25" t="s">
        <v>2914</v>
      </c>
    </row>
    <row r="947" spans="33:70">
      <c r="AG947" s="45" t="s">
        <v>2202</v>
      </c>
      <c r="AH947" s="45" t="s">
        <v>1036</v>
      </c>
      <c r="AI947" s="45" t="s">
        <v>1024</v>
      </c>
      <c r="BQ947" s="25" t="s">
        <v>2963</v>
      </c>
      <c r="BR947" s="43" t="s">
        <v>2964</v>
      </c>
    </row>
    <row r="948" spans="33:70">
      <c r="AG948" s="45" t="s">
        <v>2058</v>
      </c>
      <c r="AH948" s="45" t="s">
        <v>1655</v>
      </c>
      <c r="AI948" s="45" t="s">
        <v>1026</v>
      </c>
      <c r="BQ948" t="s">
        <v>2920</v>
      </c>
      <c r="BR948" s="25" t="s">
        <v>2921</v>
      </c>
    </row>
    <row r="949" spans="33:70">
      <c r="AG949" s="45" t="s">
        <v>1898</v>
      </c>
      <c r="AH949" s="45" t="s">
        <v>2041</v>
      </c>
      <c r="AI949" s="45" t="s">
        <v>1032</v>
      </c>
      <c r="BQ949" t="s">
        <v>3103</v>
      </c>
      <c r="BR949" s="25" t="s">
        <v>3104</v>
      </c>
    </row>
    <row r="950" spans="33:70">
      <c r="AG950" s="45" t="s">
        <v>1900</v>
      </c>
      <c r="AH950" s="45" t="s">
        <v>1651</v>
      </c>
      <c r="AI950" s="45" t="s">
        <v>1034</v>
      </c>
      <c r="BQ950" t="s">
        <v>3105</v>
      </c>
      <c r="BR950" s="25" t="s">
        <v>3252</v>
      </c>
    </row>
    <row r="951" spans="33:70">
      <c r="AG951" s="45" t="s">
        <v>2060</v>
      </c>
      <c r="AH951" s="45" t="s">
        <v>2190</v>
      </c>
      <c r="AI951" s="45" t="s">
        <v>1036</v>
      </c>
      <c r="BQ951" t="s">
        <v>3565</v>
      </c>
      <c r="BR951" t="s">
        <v>3740</v>
      </c>
    </row>
    <row r="952" spans="33:70">
      <c r="AG952" s="45" t="s">
        <v>1906</v>
      </c>
      <c r="AH952" s="45" t="s">
        <v>2192</v>
      </c>
      <c r="AI952" s="45" t="s">
        <v>1655</v>
      </c>
    </row>
    <row r="953" spans="33:70">
      <c r="AG953" s="45" t="s">
        <v>1908</v>
      </c>
      <c r="AH953" s="45" t="s">
        <v>2200</v>
      </c>
      <c r="AI953" s="45" t="s">
        <v>2041</v>
      </c>
    </row>
    <row r="954" spans="33:70">
      <c r="AG954" s="45" t="s">
        <v>1307</v>
      </c>
      <c r="AH954" s="45" t="s">
        <v>2202</v>
      </c>
      <c r="AI954" s="45" t="s">
        <v>2190</v>
      </c>
    </row>
    <row r="955" spans="33:70">
      <c r="AG955" s="45" t="s">
        <v>939</v>
      </c>
      <c r="AH955" s="45" t="s">
        <v>2029</v>
      </c>
      <c r="AI955" s="45" t="s">
        <v>2192</v>
      </c>
    </row>
    <row r="956" spans="33:70">
      <c r="AG956" s="45" t="s">
        <v>941</v>
      </c>
      <c r="AH956" s="45" t="s">
        <v>1657</v>
      </c>
      <c r="AI956" s="45" t="s">
        <v>2200</v>
      </c>
    </row>
    <row r="957" spans="33:70">
      <c r="AG957" s="45" t="s">
        <v>943</v>
      </c>
      <c r="AH957" s="45" t="s">
        <v>1654</v>
      </c>
      <c r="AI957" s="45" t="s">
        <v>2202</v>
      </c>
    </row>
    <row r="958" spans="33:70">
      <c r="AG958" s="45" t="s">
        <v>945</v>
      </c>
      <c r="AH958" s="45" t="s">
        <v>1645</v>
      </c>
      <c r="AI958" s="45" t="s">
        <v>2058</v>
      </c>
    </row>
    <row r="959" spans="33:70">
      <c r="AG959" s="45" t="s">
        <v>951</v>
      </c>
      <c r="AH959" s="45" t="s">
        <v>1648</v>
      </c>
      <c r="AI959" s="45" t="s">
        <v>1898</v>
      </c>
    </row>
    <row r="960" spans="33:70">
      <c r="AG960" s="45" t="s">
        <v>947</v>
      </c>
      <c r="AH960" s="45" t="s">
        <v>1650</v>
      </c>
      <c r="AI960" s="45" t="s">
        <v>1900</v>
      </c>
    </row>
    <row r="961" spans="33:35">
      <c r="AG961" s="45" t="s">
        <v>731</v>
      </c>
      <c r="AH961" s="45" t="s">
        <v>2058</v>
      </c>
      <c r="AI961" s="45" t="s">
        <v>1906</v>
      </c>
    </row>
    <row r="962" spans="33:35">
      <c r="AG962" s="45" t="s">
        <v>953</v>
      </c>
      <c r="AH962" s="45" t="s">
        <v>1898</v>
      </c>
      <c r="AI962" s="45" t="s">
        <v>1307</v>
      </c>
    </row>
    <row r="963" spans="33:35">
      <c r="AG963" s="45" t="s">
        <v>955</v>
      </c>
      <c r="AH963" s="45" t="s">
        <v>1900</v>
      </c>
      <c r="AI963" s="45" t="s">
        <v>939</v>
      </c>
    </row>
    <row r="964" spans="33:35">
      <c r="AG964" t="s">
        <v>3554</v>
      </c>
      <c r="AH964" t="s">
        <v>3707</v>
      </c>
      <c r="AI964" s="45" t="s">
        <v>941</v>
      </c>
    </row>
    <row r="965" spans="33:35">
      <c r="AG965" s="45" t="s">
        <v>1328</v>
      </c>
      <c r="AH965" s="45" t="s">
        <v>1906</v>
      </c>
      <c r="AI965" s="45" t="s">
        <v>943</v>
      </c>
    </row>
    <row r="966" spans="33:35">
      <c r="AG966" s="45" t="s">
        <v>1330</v>
      </c>
      <c r="AH966" s="45" t="s">
        <v>1307</v>
      </c>
      <c r="AI966" s="45" t="s">
        <v>951</v>
      </c>
    </row>
    <row r="967" spans="33:35">
      <c r="AG967" s="45" t="s">
        <v>1934</v>
      </c>
      <c r="AH967" s="45" t="s">
        <v>939</v>
      </c>
      <c r="AI967" s="45" t="s">
        <v>947</v>
      </c>
    </row>
    <row r="968" spans="33:35">
      <c r="AG968" s="45" t="s">
        <v>2264</v>
      </c>
      <c r="AH968" s="45" t="s">
        <v>943</v>
      </c>
      <c r="AI968" s="45" t="s">
        <v>949</v>
      </c>
    </row>
    <row r="969" spans="33:35">
      <c r="AG969" s="45" t="s">
        <v>2127</v>
      </c>
      <c r="AH969" t="s">
        <v>3709</v>
      </c>
      <c r="AI969" s="45" t="s">
        <v>953</v>
      </c>
    </row>
    <row r="970" spans="33:35">
      <c r="AG970" s="45" t="s">
        <v>2129</v>
      </c>
      <c r="AH970" s="45" t="s">
        <v>951</v>
      </c>
      <c r="AI970" s="45" t="s">
        <v>955</v>
      </c>
    </row>
    <row r="971" spans="33:35">
      <c r="AG971" s="45" t="s">
        <v>1625</v>
      </c>
      <c r="AH971" s="45" t="s">
        <v>947</v>
      </c>
      <c r="AI971" t="s">
        <v>3554</v>
      </c>
    </row>
    <row r="972" spans="33:35">
      <c r="AG972" s="45" t="s">
        <v>1991</v>
      </c>
      <c r="AH972" s="45" t="s">
        <v>949</v>
      </c>
      <c r="AI972" s="45" t="s">
        <v>1328</v>
      </c>
    </row>
    <row r="973" spans="33:35">
      <c r="AG973" s="45" t="s">
        <v>1993</v>
      </c>
      <c r="AH973" s="45" t="s">
        <v>953</v>
      </c>
      <c r="AI973" s="45" t="s">
        <v>1330</v>
      </c>
    </row>
    <row r="974" spans="33:35">
      <c r="AG974" s="45" t="s">
        <v>1995</v>
      </c>
      <c r="AH974" s="45" t="s">
        <v>955</v>
      </c>
      <c r="AI974" s="45" t="s">
        <v>1934</v>
      </c>
    </row>
    <row r="975" spans="33:35">
      <c r="AG975" s="45" t="s">
        <v>1018</v>
      </c>
      <c r="AH975" t="s">
        <v>3554</v>
      </c>
      <c r="AI975" s="45" t="s">
        <v>2127</v>
      </c>
    </row>
    <row r="976" spans="33:35">
      <c r="AG976" s="45" t="s">
        <v>1020</v>
      </c>
      <c r="AH976" s="45" t="s">
        <v>1328</v>
      </c>
      <c r="AI976" s="45" t="s">
        <v>2129</v>
      </c>
    </row>
    <row r="977" spans="33:35">
      <c r="AG977" s="45" t="s">
        <v>833</v>
      </c>
      <c r="AH977" s="45" t="s">
        <v>1330</v>
      </c>
      <c r="AI977" s="45" t="s">
        <v>1625</v>
      </c>
    </row>
    <row r="978" spans="33:35">
      <c r="AG978" s="45" t="s">
        <v>835</v>
      </c>
      <c r="AH978" s="45" t="s">
        <v>1934</v>
      </c>
      <c r="AI978" s="45" t="s">
        <v>1991</v>
      </c>
    </row>
    <row r="979" spans="33:35">
      <c r="AG979" s="45" t="s">
        <v>837</v>
      </c>
      <c r="AH979" s="45" t="s">
        <v>2127</v>
      </c>
      <c r="AI979" s="45" t="s">
        <v>1993</v>
      </c>
    </row>
    <row r="980" spans="33:35">
      <c r="AG980" s="45" t="s">
        <v>847</v>
      </c>
      <c r="AH980" t="s">
        <v>3891</v>
      </c>
      <c r="AI980" s="45" t="s">
        <v>1995</v>
      </c>
    </row>
    <row r="981" spans="33:35">
      <c r="AG981" s="45" t="s">
        <v>841</v>
      </c>
      <c r="AH981" s="45" t="s">
        <v>2129</v>
      </c>
      <c r="AI981" s="45" t="s">
        <v>1635</v>
      </c>
    </row>
    <row r="982" spans="33:35">
      <c r="AG982" s="45" t="s">
        <v>845</v>
      </c>
      <c r="AH982" s="45" t="s">
        <v>1625</v>
      </c>
      <c r="AI982" s="45" t="s">
        <v>1018</v>
      </c>
    </row>
    <row r="983" spans="33:35">
      <c r="AG983" s="45" t="s">
        <v>842</v>
      </c>
      <c r="AH983" s="45" t="s">
        <v>1991</v>
      </c>
      <c r="AI983" s="45" t="s">
        <v>1020</v>
      </c>
    </row>
    <row r="984" spans="33:35">
      <c r="AG984" s="45" t="s">
        <v>1040</v>
      </c>
      <c r="AH984" s="45" t="s">
        <v>1993</v>
      </c>
      <c r="AI984" s="45" t="s">
        <v>833</v>
      </c>
    </row>
    <row r="985" spans="33:35">
      <c r="AG985" s="45" t="s">
        <v>1042</v>
      </c>
      <c r="AH985" s="45" t="s">
        <v>1995</v>
      </c>
      <c r="AI985" s="45" t="s">
        <v>835</v>
      </c>
    </row>
    <row r="986" spans="33:35">
      <c r="AG986" s="45" t="s">
        <v>1041</v>
      </c>
      <c r="AH986" s="45" t="s">
        <v>1635</v>
      </c>
      <c r="AI986" s="45" t="s">
        <v>837</v>
      </c>
    </row>
    <row r="987" spans="33:35">
      <c r="AG987" s="45" t="s">
        <v>1044</v>
      </c>
      <c r="AH987" s="45" t="s">
        <v>1018</v>
      </c>
      <c r="AI987" s="45" t="s">
        <v>847</v>
      </c>
    </row>
    <row r="988" spans="33:35">
      <c r="AG988" s="45" t="s">
        <v>1046</v>
      </c>
      <c r="AH988" s="45" t="s">
        <v>1020</v>
      </c>
      <c r="AI988" s="45" t="s">
        <v>841</v>
      </c>
    </row>
    <row r="989" spans="33:35">
      <c r="AG989" s="45" t="s">
        <v>1671</v>
      </c>
      <c r="AH989" s="45" t="s">
        <v>833</v>
      </c>
      <c r="AI989" s="45" t="s">
        <v>845</v>
      </c>
    </row>
    <row r="990" spans="33:35">
      <c r="AG990" s="45" t="s">
        <v>2031</v>
      </c>
      <c r="AH990" s="45" t="s">
        <v>835</v>
      </c>
      <c r="AI990" s="45" t="s">
        <v>842</v>
      </c>
    </row>
    <row r="991" spans="33:35">
      <c r="AG991" s="45" t="s">
        <v>2033</v>
      </c>
      <c r="AH991" s="45" t="s">
        <v>837</v>
      </c>
      <c r="AI991" s="45" t="s">
        <v>1040</v>
      </c>
    </row>
    <row r="992" spans="33:35">
      <c r="AG992" s="45" t="s">
        <v>2182</v>
      </c>
      <c r="AH992" s="45" t="s">
        <v>847</v>
      </c>
      <c r="AI992" s="45" t="s">
        <v>1042</v>
      </c>
    </row>
    <row r="993" spans="33:35">
      <c r="AG993" s="45" t="s">
        <v>2184</v>
      </c>
      <c r="AH993" s="45" t="s">
        <v>841</v>
      </c>
      <c r="AI993" s="45" t="s">
        <v>1041</v>
      </c>
    </row>
    <row r="994" spans="33:35">
      <c r="AG994" s="45" t="s">
        <v>2039</v>
      </c>
      <c r="AH994" s="45" t="s">
        <v>845</v>
      </c>
      <c r="AI994" s="45" t="s">
        <v>1044</v>
      </c>
    </row>
    <row r="995" spans="33:35">
      <c r="AG995" s="45" t="s">
        <v>1896</v>
      </c>
      <c r="AH995" s="45" t="s">
        <v>842</v>
      </c>
      <c r="AI995" s="45" t="s">
        <v>1046</v>
      </c>
    </row>
    <row r="996" spans="33:35">
      <c r="AG996" t="s">
        <v>2050</v>
      </c>
      <c r="AH996" s="45" t="s">
        <v>1040</v>
      </c>
      <c r="AI996" s="45" t="s">
        <v>1671</v>
      </c>
    </row>
    <row r="997" spans="33:35">
      <c r="AG997" s="45" t="s">
        <v>1902</v>
      </c>
      <c r="AH997" s="45" t="s">
        <v>1042</v>
      </c>
      <c r="AI997" s="45" t="s">
        <v>2031</v>
      </c>
    </row>
    <row r="998" spans="33:35">
      <c r="AG998" t="s">
        <v>1904</v>
      </c>
      <c r="AH998" s="45" t="s">
        <v>1041</v>
      </c>
      <c r="AI998" s="45" t="s">
        <v>2033</v>
      </c>
    </row>
    <row r="999" spans="33:35">
      <c r="AG999" s="45" t="s">
        <v>1665</v>
      </c>
      <c r="AH999" s="45" t="s">
        <v>1044</v>
      </c>
      <c r="AI999" s="45" t="s">
        <v>2182</v>
      </c>
    </row>
    <row r="1000" spans="33:35">
      <c r="AG1000" t="s">
        <v>1288</v>
      </c>
      <c r="AH1000" s="45" t="s">
        <v>1046</v>
      </c>
      <c r="AI1000" s="45" t="s">
        <v>2184</v>
      </c>
    </row>
    <row r="1001" spans="33:35">
      <c r="AG1001" t="s">
        <v>933</v>
      </c>
      <c r="AH1001" s="45" t="s">
        <v>1671</v>
      </c>
      <c r="AI1001" s="45" t="s">
        <v>2039</v>
      </c>
    </row>
    <row r="1002" spans="33:35">
      <c r="AG1002" t="s">
        <v>935</v>
      </c>
      <c r="AH1002" s="45" t="s">
        <v>2031</v>
      </c>
      <c r="AI1002" t="s">
        <v>2050</v>
      </c>
    </row>
    <row r="1003" spans="33:35">
      <c r="AG1003" t="s">
        <v>1290</v>
      </c>
      <c r="AH1003" s="45" t="s">
        <v>2033</v>
      </c>
      <c r="AI1003" s="45" t="s">
        <v>1902</v>
      </c>
    </row>
    <row r="1004" spans="33:35">
      <c r="AG1004" s="45" t="s">
        <v>1661</v>
      </c>
      <c r="AH1004" s="45" t="s">
        <v>2182</v>
      </c>
      <c r="AI1004" t="s">
        <v>1904</v>
      </c>
    </row>
    <row r="1005" spans="33:35">
      <c r="AG1005" t="s">
        <v>615</v>
      </c>
      <c r="AH1005" s="45" t="s">
        <v>2184</v>
      </c>
      <c r="AI1005" s="45" t="s">
        <v>1665</v>
      </c>
    </row>
    <row r="1006" spans="33:35">
      <c r="AG1006" t="s">
        <v>721</v>
      </c>
      <c r="AH1006" s="45" t="s">
        <v>2039</v>
      </c>
      <c r="AI1006" t="s">
        <v>1288</v>
      </c>
    </row>
    <row r="1007" spans="33:35">
      <c r="AG1007" t="s">
        <v>727</v>
      </c>
      <c r="AH1007" t="s">
        <v>2050</v>
      </c>
      <c r="AI1007" t="s">
        <v>933</v>
      </c>
    </row>
    <row r="1008" spans="33:35">
      <c r="AG1008" t="s">
        <v>729</v>
      </c>
      <c r="AH1008" t="s">
        <v>3912</v>
      </c>
      <c r="AI1008" t="s">
        <v>935</v>
      </c>
    </row>
    <row r="1009" spans="33:35">
      <c r="AG1009" t="s">
        <v>371</v>
      </c>
      <c r="AH1009" t="s">
        <v>325</v>
      </c>
      <c r="AI1009" t="s">
        <v>1290</v>
      </c>
    </row>
    <row r="1010" spans="33:35">
      <c r="AG1010" t="s">
        <v>735</v>
      </c>
      <c r="AH1010" t="s">
        <v>3914</v>
      </c>
      <c r="AI1010" s="45" t="s">
        <v>1661</v>
      </c>
    </row>
    <row r="1011" spans="33:35">
      <c r="AG1011" t="s">
        <v>961</v>
      </c>
      <c r="AH1011" s="45" t="s">
        <v>1902</v>
      </c>
      <c r="AI1011" t="s">
        <v>615</v>
      </c>
    </row>
    <row r="1012" spans="33:35">
      <c r="AG1012" t="s">
        <v>1332</v>
      </c>
      <c r="AH1012" t="s">
        <v>1904</v>
      </c>
      <c r="AI1012" t="s">
        <v>721</v>
      </c>
    </row>
    <row r="1013" spans="33:35">
      <c r="AG1013" t="s">
        <v>2104</v>
      </c>
      <c r="AH1013" s="45" t="s">
        <v>1665</v>
      </c>
      <c r="AI1013" s="45" t="s">
        <v>2027</v>
      </c>
    </row>
    <row r="1014" spans="33:35">
      <c r="AG1014" t="s">
        <v>1967</v>
      </c>
      <c r="AH1014" t="s">
        <v>1288</v>
      </c>
      <c r="AI1014" t="s">
        <v>727</v>
      </c>
    </row>
    <row r="1015" spans="33:35">
      <c r="AG1015" t="s">
        <v>2110</v>
      </c>
      <c r="AH1015" t="s">
        <v>933</v>
      </c>
      <c r="AI1015" t="s">
        <v>729</v>
      </c>
    </row>
    <row r="1016" spans="33:35">
      <c r="AG1016" t="s">
        <v>2112</v>
      </c>
      <c r="AH1016" t="s">
        <v>935</v>
      </c>
      <c r="AI1016" t="s">
        <v>371</v>
      </c>
    </row>
    <row r="1017" spans="33:35">
      <c r="AG1017" t="s">
        <v>2114</v>
      </c>
      <c r="AH1017" t="s">
        <v>1290</v>
      </c>
      <c r="AI1017" t="s">
        <v>735</v>
      </c>
    </row>
    <row r="1018" spans="33:35">
      <c r="AG1018" t="s">
        <v>2116</v>
      </c>
      <c r="AH1018" s="45" t="s">
        <v>1661</v>
      </c>
      <c r="AI1018" t="s">
        <v>961</v>
      </c>
    </row>
    <row r="1019" spans="33:35">
      <c r="AG1019" t="s">
        <v>2262</v>
      </c>
      <c r="AH1019" t="s">
        <v>615</v>
      </c>
      <c r="AI1019" t="s">
        <v>1332</v>
      </c>
    </row>
    <row r="1020" spans="33:35">
      <c r="AG1020" t="s">
        <v>517</v>
      </c>
      <c r="AH1020" t="s">
        <v>721</v>
      </c>
      <c r="AI1020" t="s">
        <v>1936</v>
      </c>
    </row>
    <row r="1021" spans="33:35">
      <c r="AG1021" t="s">
        <v>1637</v>
      </c>
      <c r="AH1021" s="45" t="s">
        <v>2027</v>
      </c>
      <c r="AI1021" t="s">
        <v>2104</v>
      </c>
    </row>
    <row r="1022" spans="33:35">
      <c r="AG1022" t="s">
        <v>1016</v>
      </c>
      <c r="AH1022" t="s">
        <v>727</v>
      </c>
      <c r="AI1022" t="s">
        <v>1965</v>
      </c>
    </row>
    <row r="1023" spans="33:35">
      <c r="AG1023" t="s">
        <v>524</v>
      </c>
      <c r="AH1023" t="s">
        <v>729</v>
      </c>
      <c r="AI1023" t="s">
        <v>2106</v>
      </c>
    </row>
    <row r="1024" spans="33:35">
      <c r="AG1024" t="s">
        <v>526</v>
      </c>
      <c r="AH1024" t="s">
        <v>371</v>
      </c>
      <c r="AI1024" t="s">
        <v>1967</v>
      </c>
    </row>
    <row r="1025" spans="33:35">
      <c r="AG1025" t="s">
        <v>530</v>
      </c>
      <c r="AH1025" t="s">
        <v>735</v>
      </c>
      <c r="AI1025" t="s">
        <v>2110</v>
      </c>
    </row>
    <row r="1026" spans="33:35">
      <c r="AG1026" t="s">
        <v>528</v>
      </c>
      <c r="AH1026" t="s">
        <v>961</v>
      </c>
      <c r="AI1026" t="s">
        <v>2112</v>
      </c>
    </row>
    <row r="1027" spans="33:35">
      <c r="AG1027" t="s">
        <v>532</v>
      </c>
      <c r="AH1027" t="s">
        <v>1332</v>
      </c>
      <c r="AI1027" t="s">
        <v>2114</v>
      </c>
    </row>
    <row r="1028" spans="33:35">
      <c r="AG1028" t="s">
        <v>534</v>
      </c>
      <c r="AH1028" t="s">
        <v>1936</v>
      </c>
      <c r="AI1028" t="s">
        <v>2116</v>
      </c>
    </row>
    <row r="1029" spans="33:35">
      <c r="AG1029" t="s">
        <v>496</v>
      </c>
      <c r="AH1029" t="s">
        <v>2104</v>
      </c>
      <c r="AI1029" t="s">
        <v>2262</v>
      </c>
    </row>
    <row r="1030" spans="33:35">
      <c r="AG1030" s="45" t="s">
        <v>2272</v>
      </c>
      <c r="AH1030" t="s">
        <v>1965</v>
      </c>
      <c r="AI1030" t="s">
        <v>517</v>
      </c>
    </row>
    <row r="1031" spans="33:35">
      <c r="AG1031" t="s">
        <v>59</v>
      </c>
      <c r="AH1031" t="s">
        <v>2106</v>
      </c>
      <c r="AI1031" t="s">
        <v>1637</v>
      </c>
    </row>
    <row r="1032" spans="33:35">
      <c r="AG1032" t="s">
        <v>536</v>
      </c>
      <c r="AH1032" t="s">
        <v>1967</v>
      </c>
      <c r="AI1032" t="s">
        <v>1016</v>
      </c>
    </row>
    <row r="1033" spans="33:35">
      <c r="AG1033" t="s">
        <v>538</v>
      </c>
      <c r="AH1033" t="s">
        <v>2110</v>
      </c>
      <c r="AI1033" t="s">
        <v>524</v>
      </c>
    </row>
    <row r="1034" spans="33:35">
      <c r="AG1034" t="s">
        <v>540</v>
      </c>
      <c r="AH1034" t="s">
        <v>2112</v>
      </c>
      <c r="AI1034" t="s">
        <v>526</v>
      </c>
    </row>
    <row r="1035" spans="33:35">
      <c r="AG1035" t="s">
        <v>851</v>
      </c>
      <c r="AH1035" t="s">
        <v>2114</v>
      </c>
      <c r="AI1035" t="s">
        <v>530</v>
      </c>
    </row>
    <row r="1036" spans="33:35">
      <c r="AG1036" t="s">
        <v>1048</v>
      </c>
      <c r="AH1036" t="s">
        <v>2116</v>
      </c>
      <c r="AI1036" t="s">
        <v>528</v>
      </c>
    </row>
    <row r="1037" spans="33:35">
      <c r="AG1037" t="s">
        <v>1050</v>
      </c>
      <c r="AH1037" t="s">
        <v>2262</v>
      </c>
      <c r="AI1037" t="s">
        <v>532</v>
      </c>
    </row>
    <row r="1038" spans="33:35">
      <c r="AG1038" t="s">
        <v>2037</v>
      </c>
      <c r="AH1038" t="s">
        <v>517</v>
      </c>
      <c r="AI1038" t="s">
        <v>534</v>
      </c>
    </row>
    <row r="1039" spans="33:35">
      <c r="AG1039" t="s">
        <v>1863</v>
      </c>
      <c r="AH1039" t="s">
        <v>1637</v>
      </c>
      <c r="AI1039" t="s">
        <v>496</v>
      </c>
    </row>
    <row r="1040" spans="33:35">
      <c r="AG1040" t="s">
        <v>2035</v>
      </c>
      <c r="AH1040" t="s">
        <v>1016</v>
      </c>
      <c r="AI1040" s="45" t="s">
        <v>2272</v>
      </c>
    </row>
    <row r="1041" spans="33:35">
      <c r="AG1041" s="45" t="s">
        <v>1669</v>
      </c>
      <c r="AH1041" t="s">
        <v>524</v>
      </c>
      <c r="AI1041" t="s">
        <v>536</v>
      </c>
    </row>
    <row r="1042" spans="33:35">
      <c r="AG1042" t="s">
        <v>2043</v>
      </c>
      <c r="AH1042" t="s">
        <v>526</v>
      </c>
      <c r="AI1042" t="s">
        <v>538</v>
      </c>
    </row>
    <row r="1043" spans="33:35">
      <c r="AG1043" t="s">
        <v>2045</v>
      </c>
      <c r="AH1043" t="s">
        <v>530</v>
      </c>
      <c r="AI1043" t="s">
        <v>540</v>
      </c>
    </row>
    <row r="1044" spans="33:35">
      <c r="AG1044" t="s">
        <v>2196</v>
      </c>
      <c r="AH1044" t="s">
        <v>528</v>
      </c>
      <c r="AI1044" t="s">
        <v>851</v>
      </c>
    </row>
    <row r="1045" spans="33:35">
      <c r="AG1045" t="s">
        <v>2198</v>
      </c>
      <c r="AH1045" t="s">
        <v>532</v>
      </c>
      <c r="AI1045" t="s">
        <v>853</v>
      </c>
    </row>
    <row r="1046" spans="33:35">
      <c r="AG1046" t="s">
        <v>1938</v>
      </c>
      <c r="AH1046" t="s">
        <v>534</v>
      </c>
      <c r="AI1046" t="s">
        <v>1048</v>
      </c>
    </row>
    <row r="1047" spans="33:35">
      <c r="AG1047" t="s">
        <v>1940</v>
      </c>
      <c r="AH1047" t="s">
        <v>496</v>
      </c>
      <c r="AI1047" t="s">
        <v>1050</v>
      </c>
    </row>
    <row r="1048" spans="33:35">
      <c r="AG1048" t="s">
        <v>1942</v>
      </c>
      <c r="AH1048" s="45" t="s">
        <v>2272</v>
      </c>
      <c r="AI1048" t="s">
        <v>2037</v>
      </c>
    </row>
    <row r="1049" spans="33:35">
      <c r="AG1049" t="s">
        <v>1944</v>
      </c>
      <c r="AH1049" t="s">
        <v>536</v>
      </c>
      <c r="AI1049" t="s">
        <v>1863</v>
      </c>
    </row>
    <row r="1050" spans="33:35">
      <c r="AG1050" s="45" t="s">
        <v>2221</v>
      </c>
      <c r="AH1050" t="s">
        <v>538</v>
      </c>
      <c r="AI1050" t="s">
        <v>2035</v>
      </c>
    </row>
    <row r="1051" spans="33:35">
      <c r="AG1051" t="s">
        <v>1983</v>
      </c>
      <c r="AH1051" t="s">
        <v>540</v>
      </c>
      <c r="AI1051" s="45" t="s">
        <v>1669</v>
      </c>
    </row>
    <row r="1052" spans="33:35">
      <c r="AG1052" t="s">
        <v>1005</v>
      </c>
      <c r="AH1052" t="s">
        <v>851</v>
      </c>
      <c r="AI1052" t="s">
        <v>2043</v>
      </c>
    </row>
    <row r="1053" spans="33:35">
      <c r="AG1053" s="45" t="s">
        <v>2842</v>
      </c>
      <c r="AH1053" t="s">
        <v>853</v>
      </c>
      <c r="AI1053" t="s">
        <v>2196</v>
      </c>
    </row>
    <row r="1054" spans="33:35">
      <c r="AG1054" s="45" t="s">
        <v>3053</v>
      </c>
      <c r="AH1054" t="s">
        <v>1050</v>
      </c>
      <c r="AI1054" t="s">
        <v>2198</v>
      </c>
    </row>
    <row r="1055" spans="33:35">
      <c r="AG1055" s="45" t="s">
        <v>3210</v>
      </c>
      <c r="AH1055" t="s">
        <v>2037</v>
      </c>
      <c r="AI1055" t="s">
        <v>1938</v>
      </c>
    </row>
    <row r="1056" spans="33:35">
      <c r="AG1056" s="45" t="s">
        <v>3072</v>
      </c>
      <c r="AH1056" t="s">
        <v>1863</v>
      </c>
      <c r="AI1056" t="s">
        <v>1942</v>
      </c>
    </row>
    <row r="1057" spans="33:35">
      <c r="AG1057" s="45" t="s">
        <v>2898</v>
      </c>
      <c r="AH1057" t="s">
        <v>2035</v>
      </c>
      <c r="AI1057" t="s">
        <v>1944</v>
      </c>
    </row>
    <row r="1058" spans="33:35">
      <c r="AG1058" s="45" t="s">
        <v>2909</v>
      </c>
      <c r="AH1058" s="45" t="s">
        <v>1669</v>
      </c>
      <c r="AI1058" s="45" t="s">
        <v>2221</v>
      </c>
    </row>
    <row r="1059" spans="33:35">
      <c r="AG1059" s="45" t="s">
        <v>2957</v>
      </c>
      <c r="AH1059" t="s">
        <v>2043</v>
      </c>
      <c r="AI1059" t="s">
        <v>1983</v>
      </c>
    </row>
    <row r="1060" spans="33:35">
      <c r="AG1060" s="45" t="s">
        <v>3445</v>
      </c>
      <c r="AH1060" t="s">
        <v>2196</v>
      </c>
      <c r="AI1060" t="s">
        <v>1005</v>
      </c>
    </row>
    <row r="1061" spans="33:35">
      <c r="AG1061" s="45" t="s">
        <v>3446</v>
      </c>
      <c r="AH1061" t="s">
        <v>2198</v>
      </c>
      <c r="AI1061" s="45" t="s">
        <v>2842</v>
      </c>
    </row>
    <row r="1062" spans="33:35">
      <c r="AG1062" s="45" t="s">
        <v>3448</v>
      </c>
      <c r="AH1062" t="s">
        <v>1938</v>
      </c>
      <c r="AI1062" s="45" t="s">
        <v>3210</v>
      </c>
    </row>
    <row r="1063" spans="33:35">
      <c r="AG1063" s="45" t="s">
        <v>3148</v>
      </c>
      <c r="AH1063" t="s">
        <v>1942</v>
      </c>
      <c r="AI1063" s="45" t="s">
        <v>3072</v>
      </c>
    </row>
    <row r="1064" spans="33:35">
      <c r="AG1064" s="45" t="s">
        <v>2838</v>
      </c>
      <c r="AH1064" t="s">
        <v>1944</v>
      </c>
      <c r="AI1064" s="45" t="s">
        <v>2898</v>
      </c>
    </row>
    <row r="1065" spans="33:35">
      <c r="AG1065" s="45" t="s">
        <v>2502</v>
      </c>
      <c r="AH1065" s="45" t="s">
        <v>2221</v>
      </c>
      <c r="AI1065" s="45" t="s">
        <v>2909</v>
      </c>
    </row>
    <row r="1066" spans="33:35">
      <c r="AG1066" s="45" t="s">
        <v>2648</v>
      </c>
      <c r="AH1066" t="s">
        <v>1983</v>
      </c>
      <c r="AI1066" s="45" t="s">
        <v>2957</v>
      </c>
    </row>
    <row r="1067" spans="33:35">
      <c r="AG1067" s="45" t="s">
        <v>3214</v>
      </c>
      <c r="AH1067" t="s">
        <v>1005</v>
      </c>
      <c r="AI1067" s="45" t="s">
        <v>3445</v>
      </c>
    </row>
    <row r="1068" spans="33:35">
      <c r="AG1068" s="45" t="s">
        <v>3216</v>
      </c>
      <c r="AH1068" s="45" t="s">
        <v>2842</v>
      </c>
      <c r="AI1068" s="45" t="s">
        <v>3446</v>
      </c>
    </row>
    <row r="1069" spans="33:35">
      <c r="AG1069" s="45" t="s">
        <v>3218</v>
      </c>
      <c r="AH1069" s="45" t="s">
        <v>3210</v>
      </c>
      <c r="AI1069" s="45" t="s">
        <v>3448</v>
      </c>
    </row>
    <row r="1070" spans="33:35">
      <c r="AG1070" s="45" t="s">
        <v>2166</v>
      </c>
      <c r="AH1070" s="45" t="s">
        <v>3072</v>
      </c>
      <c r="AI1070" s="45" t="s">
        <v>2838</v>
      </c>
    </row>
    <row r="1071" spans="33:35">
      <c r="AG1071" s="45" t="s">
        <v>2176</v>
      </c>
      <c r="AH1071" s="45" t="s">
        <v>2898</v>
      </c>
      <c r="AI1071" s="45" t="s">
        <v>2502</v>
      </c>
    </row>
    <row r="1072" spans="33:35">
      <c r="AG1072" s="45" t="s">
        <v>2544</v>
      </c>
      <c r="AH1072" s="45" t="s">
        <v>2909</v>
      </c>
      <c r="AI1072" s="45" t="s">
        <v>3214</v>
      </c>
    </row>
    <row r="1073" spans="33:35">
      <c r="AG1073" s="45" t="s">
        <v>2327</v>
      </c>
      <c r="AH1073" s="45" t="s">
        <v>2957</v>
      </c>
      <c r="AI1073" s="45" t="s">
        <v>3216</v>
      </c>
    </row>
    <row r="1074" spans="33:35">
      <c r="AG1074" s="45" t="s">
        <v>2205</v>
      </c>
      <c r="AH1074" s="45" t="s">
        <v>3445</v>
      </c>
      <c r="AI1074" s="45" t="s">
        <v>3218</v>
      </c>
    </row>
    <row r="1075" spans="33:35">
      <c r="AG1075" s="45" t="s">
        <v>1320</v>
      </c>
      <c r="AH1075" s="45" t="s">
        <v>3446</v>
      </c>
      <c r="AI1075" s="45" t="s">
        <v>2176</v>
      </c>
    </row>
    <row r="1076" spans="33:35">
      <c r="AG1076" s="45" t="s">
        <v>2249</v>
      </c>
      <c r="AH1076" s="45" t="s">
        <v>2502</v>
      </c>
      <c r="AI1076" s="45" t="s">
        <v>2205</v>
      </c>
    </row>
    <row r="1077" spans="33:35">
      <c r="AG1077" s="45" t="s">
        <v>2476</v>
      </c>
      <c r="AH1077" s="45" t="s">
        <v>3214</v>
      </c>
      <c r="AI1077" s="45" t="s">
        <v>1320</v>
      </c>
    </row>
    <row r="1078" spans="33:35">
      <c r="AG1078" s="45" t="s">
        <v>2278</v>
      </c>
      <c r="AH1078" s="45" t="s">
        <v>3216</v>
      </c>
      <c r="AI1078" s="45" t="s">
        <v>2249</v>
      </c>
    </row>
    <row r="1079" spans="33:35">
      <c r="AG1079" s="45" t="s">
        <v>1639</v>
      </c>
      <c r="AH1079" s="45" t="s">
        <v>3218</v>
      </c>
      <c r="AI1079" s="45" t="s">
        <v>2476</v>
      </c>
    </row>
    <row r="1080" spans="33:35">
      <c r="AG1080" s="45" t="s">
        <v>1641</v>
      </c>
      <c r="AH1080" s="45" t="s">
        <v>2019</v>
      </c>
      <c r="AI1080" s="45" t="s">
        <v>2278</v>
      </c>
    </row>
    <row r="1081" spans="33:35">
      <c r="AG1081" s="45" t="s">
        <v>2056</v>
      </c>
      <c r="AH1081" s="45" t="s">
        <v>1663</v>
      </c>
      <c r="AI1081" s="45" t="s">
        <v>1639</v>
      </c>
    </row>
    <row r="1082" spans="33:35">
      <c r="AG1082" t="s">
        <v>959</v>
      </c>
      <c r="AH1082" s="45" t="s">
        <v>2022</v>
      </c>
      <c r="AI1082" s="45" t="s">
        <v>2056</v>
      </c>
    </row>
    <row r="1083" spans="33:35">
      <c r="AG1083" s="45" t="s">
        <v>3059</v>
      </c>
      <c r="AH1083" s="45" t="s">
        <v>2023</v>
      </c>
      <c r="AI1083" t="s">
        <v>959</v>
      </c>
    </row>
    <row r="1084" spans="33:35">
      <c r="AG1084" s="45" t="s">
        <v>1999</v>
      </c>
      <c r="AH1084" s="45" t="s">
        <v>2172</v>
      </c>
      <c r="AI1084" s="45" t="s">
        <v>3059</v>
      </c>
    </row>
    <row r="1085" spans="33:35">
      <c r="AG1085" s="45" t="s">
        <v>2005</v>
      </c>
      <c r="AH1085" s="45" t="s">
        <v>2025</v>
      </c>
      <c r="AI1085" s="45" t="s">
        <v>2007</v>
      </c>
    </row>
    <row r="1086" spans="33:35">
      <c r="AG1086" s="45" t="s">
        <v>2007</v>
      </c>
      <c r="AH1086" s="45" t="s">
        <v>2176</v>
      </c>
      <c r="AI1086" s="45" t="s">
        <v>831</v>
      </c>
    </row>
    <row r="1087" spans="33:35">
      <c r="AG1087" s="45" t="s">
        <v>831</v>
      </c>
      <c r="AH1087" s="45" t="s">
        <v>2205</v>
      </c>
      <c r="AI1087" s="45" t="s">
        <v>1038</v>
      </c>
    </row>
    <row r="1088" spans="33:35">
      <c r="AG1088" s="45" t="s">
        <v>1038</v>
      </c>
      <c r="AH1088" s="45" t="s">
        <v>1320</v>
      </c>
      <c r="AI1088" s="45" t="s">
        <v>2335</v>
      </c>
    </row>
    <row r="1089" spans="33:35">
      <c r="AG1089" s="45" t="s">
        <v>2335</v>
      </c>
      <c r="AH1089" s="45" t="s">
        <v>2249</v>
      </c>
      <c r="AI1089" s="45" t="s">
        <v>1633</v>
      </c>
    </row>
    <row r="1090" spans="33:35">
      <c r="AG1090" s="45" t="s">
        <v>1633</v>
      </c>
      <c r="AH1090" s="45" t="s">
        <v>2476</v>
      </c>
      <c r="AI1090" s="45" t="s">
        <v>829</v>
      </c>
    </row>
    <row r="1091" spans="33:35">
      <c r="AG1091" s="45" t="s">
        <v>829</v>
      </c>
      <c r="AH1091" s="45" t="s">
        <v>2278</v>
      </c>
      <c r="AI1091" s="45" t="s">
        <v>1167</v>
      </c>
    </row>
    <row r="1092" spans="33:35">
      <c r="AG1092" s="45" t="s">
        <v>1167</v>
      </c>
      <c r="AH1092" s="45" t="s">
        <v>1639</v>
      </c>
      <c r="AI1092" s="45" t="s">
        <v>1659</v>
      </c>
    </row>
    <row r="1093" spans="33:35">
      <c r="AG1093" s="45" t="s">
        <v>1659</v>
      </c>
      <c r="AH1093" s="45" t="s">
        <v>2056</v>
      </c>
      <c r="AI1093" t="s">
        <v>723</v>
      </c>
    </row>
    <row r="1094" spans="33:35">
      <c r="AG1094" t="s">
        <v>937</v>
      </c>
      <c r="AH1094" t="s">
        <v>959</v>
      </c>
      <c r="AI1094" t="s">
        <v>725</v>
      </c>
    </row>
    <row r="1095" spans="33:35">
      <c r="AG1095" t="s">
        <v>723</v>
      </c>
      <c r="AH1095" t="s">
        <v>3856</v>
      </c>
      <c r="AI1095" t="s">
        <v>733</v>
      </c>
    </row>
    <row r="1096" spans="33:35">
      <c r="AG1096" t="s">
        <v>725</v>
      </c>
      <c r="AH1096" s="45" t="s">
        <v>3059</v>
      </c>
      <c r="AI1096" t="s">
        <v>957</v>
      </c>
    </row>
    <row r="1097" spans="33:35">
      <c r="AG1097" t="s">
        <v>733</v>
      </c>
      <c r="AH1097" s="45" t="s">
        <v>2007</v>
      </c>
      <c r="AI1097" t="s">
        <v>2194</v>
      </c>
    </row>
    <row r="1098" spans="33:35">
      <c r="AG1098" t="s">
        <v>957</v>
      </c>
      <c r="AH1098" s="45" t="s">
        <v>1038</v>
      </c>
      <c r="AI1098" t="s">
        <v>2052</v>
      </c>
    </row>
    <row r="1099" spans="33:35">
      <c r="AG1099" t="s">
        <v>1865</v>
      </c>
      <c r="AH1099" s="45" t="s">
        <v>1633</v>
      </c>
      <c r="AI1099" t="s">
        <v>1985</v>
      </c>
    </row>
    <row r="1100" spans="33:35">
      <c r="AG1100" t="s">
        <v>2194</v>
      </c>
      <c r="AH1100" s="45" t="s">
        <v>829</v>
      </c>
      <c r="AI1100" t="s">
        <v>1623</v>
      </c>
    </row>
    <row r="1101" spans="33:35">
      <c r="AG1101" t="s">
        <v>1985</v>
      </c>
      <c r="AH1101" s="45" t="s">
        <v>1167</v>
      </c>
      <c r="AI1101" t="s">
        <v>3763</v>
      </c>
    </row>
    <row r="1102" spans="33:35">
      <c r="AG1102" t="s">
        <v>1623</v>
      </c>
      <c r="AH1102" s="45" t="s">
        <v>1659</v>
      </c>
      <c r="AI1102" t="s">
        <v>3442</v>
      </c>
    </row>
    <row r="1103" spans="33:35">
      <c r="AG1103" t="s">
        <v>3601</v>
      </c>
      <c r="AH1103" t="s">
        <v>723</v>
      </c>
      <c r="AI1103" t="s">
        <v>2850</v>
      </c>
    </row>
    <row r="1104" spans="33:35">
      <c r="AG1104" t="s">
        <v>3763</v>
      </c>
      <c r="AH1104" t="s">
        <v>725</v>
      </c>
      <c r="AI1104" t="s">
        <v>2915</v>
      </c>
    </row>
    <row r="1105" spans="33:35">
      <c r="AG1105" t="s">
        <v>3442</v>
      </c>
      <c r="AH1105" t="s">
        <v>733</v>
      </c>
      <c r="AI1105" t="s">
        <v>2922</v>
      </c>
    </row>
    <row r="1106" spans="33:35">
      <c r="AG1106" t="s">
        <v>2850</v>
      </c>
      <c r="AH1106" t="s">
        <v>957</v>
      </c>
      <c r="AI1106" t="s">
        <v>1007</v>
      </c>
    </row>
    <row r="1107" spans="33:35">
      <c r="AG1107" t="s">
        <v>2915</v>
      </c>
      <c r="AH1107" t="s">
        <v>1623</v>
      </c>
      <c r="AI1107" t="s">
        <v>1009</v>
      </c>
    </row>
    <row r="1108" spans="33:35">
      <c r="AG1108" t="s">
        <v>2922</v>
      </c>
      <c r="AH1108" t="s">
        <v>3442</v>
      </c>
      <c r="AI1108" t="s">
        <v>1011</v>
      </c>
    </row>
    <row r="1109" spans="33:35">
      <c r="AG1109" t="s">
        <v>1007</v>
      </c>
      <c r="AH1109" t="s">
        <v>2850</v>
      </c>
      <c r="AI1109" t="s">
        <v>1013</v>
      </c>
    </row>
    <row r="1110" spans="33:35">
      <c r="AG1110" t="s">
        <v>1009</v>
      </c>
      <c r="AH1110" t="s">
        <v>2915</v>
      </c>
      <c r="AI1110" t="s">
        <v>1627</v>
      </c>
    </row>
    <row r="1111" spans="33:35">
      <c r="AG1111" t="s">
        <v>1011</v>
      </c>
      <c r="AH1111" t="s">
        <v>1009</v>
      </c>
      <c r="AI1111" t="s">
        <v>1629</v>
      </c>
    </row>
    <row r="1112" spans="33:35">
      <c r="AG1112" t="s">
        <v>1627</v>
      </c>
      <c r="AH1112" t="s">
        <v>1011</v>
      </c>
      <c r="AI1112" t="s">
        <v>1631</v>
      </c>
    </row>
    <row r="1113" spans="33:35">
      <c r="AG1113" t="s">
        <v>1629</v>
      </c>
      <c r="AH1113" t="s">
        <v>1013</v>
      </c>
      <c r="AI1113" s="45" t="s">
        <v>2209</v>
      </c>
    </row>
    <row r="1114" spans="33:35">
      <c r="AG1114" t="s">
        <v>1631</v>
      </c>
      <c r="AH1114" t="s">
        <v>1629</v>
      </c>
      <c r="AI1114" t="s">
        <v>3368</v>
      </c>
    </row>
    <row r="1115" spans="33:35">
      <c r="AG1115" s="45" t="s">
        <v>2209</v>
      </c>
      <c r="AH1115" t="s">
        <v>1631</v>
      </c>
      <c r="AI1115" t="s">
        <v>3205</v>
      </c>
    </row>
    <row r="1116" spans="33:35">
      <c r="AG1116" t="s">
        <v>3368</v>
      </c>
      <c r="AH1116" s="45" t="s">
        <v>2209</v>
      </c>
      <c r="AI1116" t="s">
        <v>3546</v>
      </c>
    </row>
    <row r="1117" spans="33:35">
      <c r="AG1117" t="s">
        <v>3205</v>
      </c>
      <c r="AH1117" t="s">
        <v>3368</v>
      </c>
      <c r="AI1117" t="s">
        <v>3548</v>
      </c>
    </row>
    <row r="1118" spans="33:35">
      <c r="AG1118" t="s">
        <v>3546</v>
      </c>
      <c r="AH1118" t="s">
        <v>3205</v>
      </c>
      <c r="AI1118" t="s">
        <v>3597</v>
      </c>
    </row>
    <row r="1119" spans="33:35">
      <c r="AG1119" t="s">
        <v>3548</v>
      </c>
      <c r="AH1119" t="s">
        <v>3546</v>
      </c>
      <c r="AI1119" t="s">
        <v>3599</v>
      </c>
    </row>
    <row r="1120" spans="33:35">
      <c r="AG1120" t="s">
        <v>3597</v>
      </c>
      <c r="AH1120" t="s">
        <v>3548</v>
      </c>
      <c r="AI1120" t="s">
        <v>3761</v>
      </c>
    </row>
    <row r="1121" spans="33:35">
      <c r="AG1121" t="s">
        <v>3599</v>
      </c>
      <c r="AH1121" t="s">
        <v>3432</v>
      </c>
      <c r="AI1121" t="s">
        <v>3440</v>
      </c>
    </row>
    <row r="1122" spans="33:35">
      <c r="AG1122" t="s">
        <v>3761</v>
      </c>
      <c r="AH1122" t="s">
        <v>3597</v>
      </c>
      <c r="AI1122" t="s">
        <v>3279</v>
      </c>
    </row>
    <row r="1123" spans="33:35">
      <c r="AG1123" t="s">
        <v>3440</v>
      </c>
      <c r="AH1123" t="s">
        <v>3599</v>
      </c>
      <c r="AI1123" t="s">
        <v>3281</v>
      </c>
    </row>
    <row r="1124" spans="33:35">
      <c r="AG1124" t="s">
        <v>3279</v>
      </c>
      <c r="AH1124" t="s">
        <v>3761</v>
      </c>
      <c r="AI1124" t="s">
        <v>3605</v>
      </c>
    </row>
    <row r="1125" spans="33:35">
      <c r="AG1125" t="s">
        <v>3605</v>
      </c>
      <c r="AH1125" t="s">
        <v>3279</v>
      </c>
      <c r="AI1125" t="s">
        <v>3450</v>
      </c>
    </row>
    <row r="1126" spans="33:35">
      <c r="AG1126" t="s">
        <v>3454</v>
      </c>
      <c r="AH1126" t="s">
        <v>3281</v>
      </c>
      <c r="AI1126" t="s">
        <v>3454</v>
      </c>
    </row>
    <row r="1127" spans="33:35">
      <c r="AG1127" t="s">
        <v>3456</v>
      </c>
      <c r="AH1127" t="s">
        <v>3605</v>
      </c>
      <c r="AI1127" t="s">
        <v>3456</v>
      </c>
    </row>
    <row r="1128" spans="33:35">
      <c r="AG1128" t="s">
        <v>3613</v>
      </c>
      <c r="AH1128" t="s">
        <v>3450</v>
      </c>
      <c r="AI1128" t="s">
        <v>3613</v>
      </c>
    </row>
    <row r="1129" spans="33:35">
      <c r="AG1129" t="s">
        <v>3782</v>
      </c>
      <c r="AH1129" t="s">
        <v>3454</v>
      </c>
      <c r="AI1129" t="s">
        <v>3782</v>
      </c>
    </row>
    <row r="1130" spans="33:35">
      <c r="AG1130" t="s">
        <v>3784</v>
      </c>
      <c r="AH1130" t="s">
        <v>3456</v>
      </c>
      <c r="AI1130" t="s">
        <v>3784</v>
      </c>
    </row>
    <row r="1131" spans="33:35">
      <c r="AG1131" t="s">
        <v>3304</v>
      </c>
      <c r="AH1131" t="s">
        <v>3613</v>
      </c>
      <c r="AI1131" t="s">
        <v>3304</v>
      </c>
    </row>
    <row r="1132" spans="33:35">
      <c r="AG1132" t="s">
        <v>3158</v>
      </c>
      <c r="AH1132" t="s">
        <v>3782</v>
      </c>
      <c r="AI1132" t="s">
        <v>3158</v>
      </c>
    </row>
    <row r="1133" spans="33:35">
      <c r="AG1133" t="s">
        <v>3160</v>
      </c>
      <c r="AH1133" t="s">
        <v>3784</v>
      </c>
      <c r="AI1133" t="s">
        <v>3160</v>
      </c>
    </row>
    <row r="1134" spans="33:35">
      <c r="AG1134" t="s">
        <v>3162</v>
      </c>
      <c r="AH1134" t="s">
        <v>3304</v>
      </c>
      <c r="AI1134" t="s">
        <v>3162</v>
      </c>
    </row>
    <row r="1135" spans="33:35">
      <c r="AG1135" t="s">
        <v>3314</v>
      </c>
      <c r="AH1135" t="s">
        <v>3158</v>
      </c>
      <c r="AI1135" t="s">
        <v>3314</v>
      </c>
    </row>
    <row r="1136" spans="33:35">
      <c r="AG1136" t="s">
        <v>3316</v>
      </c>
      <c r="AH1136" t="s">
        <v>3160</v>
      </c>
      <c r="AI1136" t="s">
        <v>3316</v>
      </c>
    </row>
    <row r="1137" spans="33:35">
      <c r="AG1137" t="s">
        <v>2848</v>
      </c>
      <c r="AH1137" t="s">
        <v>3162</v>
      </c>
      <c r="AI1137" t="s">
        <v>2848</v>
      </c>
    </row>
    <row r="1138" spans="33:35">
      <c r="AG1138" t="s">
        <v>3370</v>
      </c>
      <c r="AH1138" t="s">
        <v>3314</v>
      </c>
      <c r="AI1138" t="s">
        <v>3370</v>
      </c>
    </row>
    <row r="1139" spans="33:35">
      <c r="AG1139" t="s">
        <v>3550</v>
      </c>
      <c r="AH1139" t="s">
        <v>3316</v>
      </c>
      <c r="AI1139" t="s">
        <v>3372</v>
      </c>
    </row>
    <row r="1140" spans="33:35">
      <c r="AG1140" t="s">
        <v>3090</v>
      </c>
      <c r="AH1140" t="s">
        <v>2848</v>
      </c>
      <c r="AI1140" t="s">
        <v>3550</v>
      </c>
    </row>
    <row r="1141" spans="33:35">
      <c r="AG1141" t="s">
        <v>3552</v>
      </c>
      <c r="AH1141" t="s">
        <v>3370</v>
      </c>
      <c r="AI1141" t="s">
        <v>3090</v>
      </c>
    </row>
    <row r="1142" spans="33:35">
      <c r="AG1142" t="s">
        <v>3556</v>
      </c>
      <c r="AH1142" t="s">
        <v>3372</v>
      </c>
      <c r="AI1142" t="s">
        <v>3552</v>
      </c>
    </row>
    <row r="1143" spans="33:35">
      <c r="AG1143" t="s">
        <v>3720</v>
      </c>
      <c r="AH1143" t="s">
        <v>3550</v>
      </c>
      <c r="AI1143" t="s">
        <v>3556</v>
      </c>
    </row>
    <row r="1144" spans="33:35">
      <c r="AG1144" t="s">
        <v>3398</v>
      </c>
      <c r="AH1144" t="s">
        <v>3090</v>
      </c>
      <c r="AI1144" t="s">
        <v>3720</v>
      </c>
    </row>
    <row r="1145" spans="33:35">
      <c r="AG1145" t="s">
        <v>3400</v>
      </c>
      <c r="AH1145" t="s">
        <v>3556</v>
      </c>
      <c r="AI1145" t="s">
        <v>3398</v>
      </c>
    </row>
    <row r="1146" spans="33:35">
      <c r="AG1146" t="s">
        <v>3092</v>
      </c>
      <c r="AH1146" t="s">
        <v>3720</v>
      </c>
      <c r="AI1146" t="s">
        <v>3092</v>
      </c>
    </row>
    <row r="1147" spans="33:35">
      <c r="AG1147" t="s">
        <v>3718</v>
      </c>
      <c r="AH1147" t="s">
        <v>3398</v>
      </c>
      <c r="AI1147" t="s">
        <v>3718</v>
      </c>
    </row>
    <row r="1148" spans="33:35">
      <c r="AG1148" t="s">
        <v>3094</v>
      </c>
      <c r="AH1148" t="s">
        <v>3718</v>
      </c>
      <c r="AI1148" t="s">
        <v>3094</v>
      </c>
    </row>
    <row r="1149" spans="33:35">
      <c r="AG1149" t="s">
        <v>2913</v>
      </c>
      <c r="AH1149" t="s">
        <v>3094</v>
      </c>
      <c r="AI1149" t="s">
        <v>2913</v>
      </c>
    </row>
    <row r="1150" spans="33:35">
      <c r="AG1150" t="s">
        <v>2920</v>
      </c>
      <c r="AH1150" t="s">
        <v>2913</v>
      </c>
      <c r="AI1150" t="s">
        <v>2920</v>
      </c>
    </row>
    <row r="1151" spans="33:35">
      <c r="AG1151" t="s">
        <v>3103</v>
      </c>
      <c r="AH1151" t="s">
        <v>3103</v>
      </c>
      <c r="AI1151" t="s">
        <v>3103</v>
      </c>
    </row>
    <row r="1152" spans="33:35">
      <c r="AG1152" s="87" t="s">
        <v>3105</v>
      </c>
      <c r="AH1152" s="87" t="s">
        <v>3105</v>
      </c>
      <c r="AI1152" s="87" t="s">
        <v>3105</v>
      </c>
    </row>
    <row r="1154" spans="1:154" hidden="1"/>
    <row r="1155" spans="1:154" hidden="1"/>
    <row r="1156" spans="1:154" hidden="1">
      <c r="B1156" s="37">
        <v>2</v>
      </c>
      <c r="C1156" s="37">
        <v>3</v>
      </c>
      <c r="D1156" s="37">
        <v>4</v>
      </c>
      <c r="E1156" s="37">
        <v>5</v>
      </c>
      <c r="F1156" s="37">
        <v>6</v>
      </c>
      <c r="G1156" s="37">
        <v>7</v>
      </c>
      <c r="H1156" s="37">
        <v>8</v>
      </c>
      <c r="I1156" s="37">
        <v>9</v>
      </c>
      <c r="J1156" s="37">
        <v>10</v>
      </c>
      <c r="K1156" s="37">
        <v>11</v>
      </c>
      <c r="L1156" s="37">
        <v>12</v>
      </c>
      <c r="M1156" s="37">
        <v>13</v>
      </c>
      <c r="N1156" s="37">
        <v>14</v>
      </c>
      <c r="O1156" s="37">
        <v>15</v>
      </c>
      <c r="P1156" s="37">
        <v>16</v>
      </c>
      <c r="Q1156" s="37">
        <v>17</v>
      </c>
      <c r="R1156" s="37">
        <v>18</v>
      </c>
      <c r="S1156" s="37">
        <v>19</v>
      </c>
      <c r="T1156" s="37">
        <v>20</v>
      </c>
      <c r="U1156" s="37">
        <v>21</v>
      </c>
      <c r="V1156" s="37">
        <v>22</v>
      </c>
      <c r="W1156" s="37">
        <v>23</v>
      </c>
      <c r="X1156" s="37">
        <v>24</v>
      </c>
      <c r="Y1156" s="37">
        <v>25</v>
      </c>
      <c r="Z1156" s="37">
        <v>26</v>
      </c>
      <c r="AA1156" s="37">
        <v>27</v>
      </c>
      <c r="AB1156" s="37">
        <v>28</v>
      </c>
      <c r="AC1156" s="37">
        <v>29</v>
      </c>
      <c r="AD1156" s="37">
        <v>30</v>
      </c>
      <c r="AE1156" s="37">
        <v>31</v>
      </c>
      <c r="AF1156" s="37">
        <v>32</v>
      </c>
      <c r="AG1156" s="37">
        <v>33</v>
      </c>
      <c r="AH1156" s="37">
        <v>34</v>
      </c>
      <c r="AI1156" s="37">
        <v>35</v>
      </c>
      <c r="AJ1156" s="37">
        <v>36</v>
      </c>
      <c r="AK1156" s="37">
        <v>37</v>
      </c>
      <c r="AL1156" s="37">
        <v>38</v>
      </c>
      <c r="AM1156" s="37">
        <v>39</v>
      </c>
      <c r="AN1156" s="37">
        <v>40</v>
      </c>
      <c r="AO1156" s="37">
        <v>41</v>
      </c>
      <c r="AP1156" s="37">
        <v>42</v>
      </c>
      <c r="AQ1156" s="37">
        <v>43</v>
      </c>
      <c r="AR1156" s="37">
        <v>44</v>
      </c>
      <c r="AS1156" s="37">
        <v>45</v>
      </c>
      <c r="AT1156" s="37">
        <v>46</v>
      </c>
      <c r="AU1156" s="37">
        <v>47</v>
      </c>
      <c r="AV1156" s="37">
        <v>48</v>
      </c>
      <c r="AW1156" s="37">
        <v>49</v>
      </c>
      <c r="AX1156" s="37">
        <v>50</v>
      </c>
      <c r="AY1156" s="37">
        <v>51</v>
      </c>
      <c r="AZ1156" s="37">
        <v>52</v>
      </c>
      <c r="BA1156" s="37">
        <v>53</v>
      </c>
      <c r="BB1156" s="37">
        <v>54</v>
      </c>
      <c r="BC1156" s="37">
        <v>55</v>
      </c>
      <c r="BD1156" s="37">
        <v>56</v>
      </c>
      <c r="BE1156" s="37">
        <v>57</v>
      </c>
      <c r="BF1156" s="37">
        <v>58</v>
      </c>
      <c r="BG1156" s="37">
        <v>59</v>
      </c>
      <c r="BH1156" s="37">
        <v>60</v>
      </c>
      <c r="BI1156" s="37">
        <v>61</v>
      </c>
      <c r="BJ1156" s="37">
        <v>62</v>
      </c>
      <c r="BK1156" s="37">
        <v>63</v>
      </c>
      <c r="BL1156" s="37">
        <v>64</v>
      </c>
      <c r="BM1156" s="37">
        <v>65</v>
      </c>
      <c r="BN1156" s="37">
        <v>66</v>
      </c>
      <c r="BO1156" s="37">
        <v>67</v>
      </c>
      <c r="BP1156" s="37">
        <v>68</v>
      </c>
      <c r="BQ1156" s="37">
        <v>69</v>
      </c>
      <c r="BR1156" s="37">
        <v>70</v>
      </c>
      <c r="BS1156" s="37">
        <v>71</v>
      </c>
      <c r="BT1156" s="37">
        <v>72</v>
      </c>
      <c r="BU1156" s="37">
        <v>73</v>
      </c>
      <c r="BV1156" s="37">
        <v>74</v>
      </c>
      <c r="BW1156" s="37">
        <v>75</v>
      </c>
      <c r="BX1156" s="37">
        <v>76</v>
      </c>
      <c r="BY1156" s="37">
        <v>77</v>
      </c>
      <c r="BZ1156" s="37">
        <v>78</v>
      </c>
      <c r="CA1156" s="37">
        <v>79</v>
      </c>
      <c r="CB1156" s="37">
        <v>80</v>
      </c>
      <c r="CC1156" s="37">
        <v>81</v>
      </c>
      <c r="CD1156" s="37">
        <v>82</v>
      </c>
      <c r="CE1156" s="37">
        <v>83</v>
      </c>
      <c r="CF1156" s="37">
        <v>84</v>
      </c>
      <c r="CG1156" s="37">
        <v>85</v>
      </c>
      <c r="CH1156" s="37">
        <v>86</v>
      </c>
      <c r="CI1156" s="37">
        <v>87</v>
      </c>
      <c r="CJ1156" s="37">
        <v>88</v>
      </c>
      <c r="CK1156" s="37">
        <v>89</v>
      </c>
      <c r="CL1156" s="37">
        <v>90</v>
      </c>
      <c r="CM1156" s="37">
        <v>91</v>
      </c>
      <c r="CN1156" s="37">
        <v>92</v>
      </c>
      <c r="CO1156" s="37">
        <v>93</v>
      </c>
      <c r="CP1156" s="37">
        <v>94</v>
      </c>
      <c r="CQ1156" s="37">
        <v>95</v>
      </c>
      <c r="CR1156" s="37">
        <v>96</v>
      </c>
      <c r="CS1156" s="37">
        <v>97</v>
      </c>
      <c r="CT1156" s="37">
        <v>98</v>
      </c>
      <c r="CU1156" s="37">
        <v>99</v>
      </c>
      <c r="CV1156" s="37">
        <v>100</v>
      </c>
      <c r="CW1156" s="37">
        <v>101</v>
      </c>
      <c r="CX1156" s="37">
        <v>102</v>
      </c>
      <c r="CY1156" s="37">
        <v>103</v>
      </c>
      <c r="CZ1156" s="37">
        <v>104</v>
      </c>
      <c r="DA1156" s="37">
        <v>105</v>
      </c>
      <c r="DB1156" s="37">
        <v>106</v>
      </c>
      <c r="DC1156" s="37">
        <v>107</v>
      </c>
      <c r="DD1156" s="37">
        <v>108</v>
      </c>
      <c r="DE1156" s="37">
        <v>109</v>
      </c>
      <c r="DF1156" s="37">
        <v>110</v>
      </c>
      <c r="DG1156" s="37">
        <v>111</v>
      </c>
      <c r="DH1156" s="37">
        <v>112</v>
      </c>
      <c r="DI1156" s="37">
        <v>113</v>
      </c>
      <c r="DJ1156" s="37">
        <v>114</v>
      </c>
      <c r="DK1156" s="37">
        <v>115</v>
      </c>
      <c r="DL1156" s="37">
        <v>116</v>
      </c>
      <c r="DM1156" s="37">
        <v>117</v>
      </c>
      <c r="DN1156" s="37">
        <v>118</v>
      </c>
      <c r="DO1156" s="37">
        <v>119</v>
      </c>
      <c r="DP1156" s="37">
        <v>120</v>
      </c>
      <c r="DQ1156" s="37">
        <v>121</v>
      </c>
      <c r="DR1156" s="37">
        <v>122</v>
      </c>
      <c r="DS1156" s="37">
        <v>123</v>
      </c>
      <c r="DT1156" s="37">
        <v>124</v>
      </c>
      <c r="DU1156" s="37">
        <v>125</v>
      </c>
      <c r="DV1156" s="37">
        <v>126</v>
      </c>
      <c r="DW1156" s="37">
        <v>127</v>
      </c>
      <c r="DX1156" s="37">
        <v>128</v>
      </c>
      <c r="DY1156" s="37">
        <v>129</v>
      </c>
      <c r="DZ1156" s="37">
        <v>130</v>
      </c>
      <c r="EA1156" s="37">
        <v>131</v>
      </c>
      <c r="EB1156" s="37">
        <v>132</v>
      </c>
      <c r="EC1156" s="37">
        <v>133</v>
      </c>
      <c r="ED1156" s="37">
        <v>134</v>
      </c>
      <c r="EE1156" s="37">
        <v>135</v>
      </c>
      <c r="EF1156" s="37">
        <v>136</v>
      </c>
      <c r="EG1156" s="37">
        <v>137</v>
      </c>
      <c r="EH1156" s="37">
        <v>138</v>
      </c>
      <c r="EI1156" s="37">
        <v>139</v>
      </c>
      <c r="EJ1156" s="37">
        <v>140</v>
      </c>
      <c r="EK1156" s="37">
        <v>141</v>
      </c>
      <c r="EL1156" s="37">
        <v>142</v>
      </c>
      <c r="EM1156" s="37">
        <v>143</v>
      </c>
      <c r="EN1156" s="37">
        <v>144</v>
      </c>
      <c r="EO1156" s="37">
        <v>145</v>
      </c>
      <c r="EP1156" s="37">
        <v>146</v>
      </c>
      <c r="EQ1156" s="37">
        <v>147</v>
      </c>
      <c r="ER1156" s="37">
        <v>148</v>
      </c>
      <c r="ES1156" s="37">
        <v>149</v>
      </c>
      <c r="ET1156" s="37">
        <v>150</v>
      </c>
      <c r="EU1156" s="37">
        <v>151</v>
      </c>
      <c r="EV1156" s="37">
        <v>152</v>
      </c>
      <c r="EW1156" s="37">
        <v>153</v>
      </c>
    </row>
    <row r="1157" spans="1:154" hidden="1">
      <c r="A1157" s="75" t="str">
        <f>A13</f>
        <v>Protagonist</v>
      </c>
      <c r="B1157" s="37" t="str">
        <f>VLOOKUP(A1157,1171:1181,B1156)</f>
        <v>Action Dad</v>
      </c>
      <c r="C1157" s="37" t="str">
        <f t="shared" ref="C1157:L1157" si="15">VLOOKUP($A1157,1171:1181,C1156)</f>
        <v>Action Girl</v>
      </c>
      <c r="D1157" s="37" t="str">
        <f t="shared" si="15"/>
        <v>Action Hero</v>
      </c>
      <c r="E1157" s="37" t="str">
        <f t="shared" si="15"/>
        <v>Action Mom</v>
      </c>
      <c r="F1157" s="37" t="str">
        <f t="shared" si="15"/>
        <v>Action Pet</v>
      </c>
      <c r="G1157" s="37" t="str">
        <f t="shared" si="15"/>
        <v>Action Survivor</v>
      </c>
      <c r="H1157" s="37" t="str">
        <f t="shared" si="15"/>
        <v>Adventurer Archaeologist</v>
      </c>
      <c r="I1157" s="37" t="str">
        <f t="shared" si="15"/>
        <v>All-Loving Hero</v>
      </c>
      <c r="J1157" s="37" t="str">
        <f t="shared" si="15"/>
        <v>Amnesiac Hero</v>
      </c>
      <c r="K1157" s="37" t="str">
        <f t="shared" si="15"/>
        <v>Anti-Antichrist</v>
      </c>
      <c r="L1157" s="37" t="str">
        <f t="shared" si="15"/>
        <v>Anti-Hero</v>
      </c>
      <c r="M1157" s="37" t="str">
        <f t="shared" ref="M1157:AR1157" si="16">VLOOKUP($A1157,1171:1181,M1156)</f>
        <v>Badass Biker</v>
      </c>
      <c r="N1157" s="37" t="str">
        <f t="shared" si="16"/>
        <v>Badass Bookworm</v>
      </c>
      <c r="O1157" s="37" t="str">
        <f t="shared" si="16"/>
        <v>Badass Unintentional</v>
      </c>
      <c r="P1157" s="37" t="str">
        <f t="shared" si="16"/>
        <v>Barbarian Hero</v>
      </c>
      <c r="Q1157" s="37" t="str">
        <f t="shared" si="16"/>
        <v>Benevolent Mage Ruler</v>
      </c>
      <c r="R1157" s="37" t="str">
        <f t="shared" si="16"/>
        <v>Broken Hero</v>
      </c>
      <c r="S1157" s="37" t="str">
        <f t="shared" si="16"/>
        <v>Byronic Hero</v>
      </c>
      <c r="T1157" s="37" t="str">
        <f t="shared" si="16"/>
        <v>Celibate Hero</v>
      </c>
      <c r="U1157" s="37" t="str">
        <f t="shared" si="16"/>
        <v>Chaste Hero</v>
      </c>
      <c r="V1157" s="37" t="str">
        <f t="shared" si="16"/>
        <v>Chronic Hero Syndrome</v>
      </c>
      <c r="W1157" s="37" t="str">
        <f t="shared" si="16"/>
        <v>Classical Anti-Hero</v>
      </c>
      <c r="X1157" s="37" t="str">
        <f t="shared" si="16"/>
        <v>Comedic Hero</v>
      </c>
      <c r="Y1157" s="37" t="str">
        <f t="shared" si="16"/>
        <v>Cool Uncle</v>
      </c>
      <c r="Z1157" s="37" t="str">
        <f t="shared" si="16"/>
        <v>Creepy Good</v>
      </c>
      <c r="AA1157" s="37" t="str">
        <f t="shared" si="16"/>
        <v>Crusading Lawyer</v>
      </c>
      <c r="AB1157" s="37" t="str">
        <f t="shared" si="16"/>
        <v>Dark Is Not Evil</v>
      </c>
      <c r="AC1157" s="37" t="str">
        <f t="shared" si="16"/>
        <v>Determinator</v>
      </c>
      <c r="AD1157" s="37" t="str">
        <f t="shared" si="16"/>
        <v>Doomed Moral Victor</v>
      </c>
      <c r="AE1157" s="37" t="str">
        <f t="shared" si="16"/>
        <v>Dork Knight</v>
      </c>
      <c r="AF1157" s="37" t="str">
        <f t="shared" si="16"/>
        <v>Eternal Hero</v>
      </c>
      <c r="AG1157" s="37" t="str">
        <f t="shared" si="16"/>
        <v>Evil Hero</v>
      </c>
      <c r="AH1157" s="37" t="str">
        <f t="shared" si="16"/>
        <v>Experienced Protagonist</v>
      </c>
      <c r="AI1157" s="37" t="str">
        <f t="shared" si="16"/>
        <v>Extraordinarily Empowered Girl</v>
      </c>
      <c r="AJ1157" s="37" t="str">
        <f t="shared" si="16"/>
        <v>Face of a Thug</v>
      </c>
      <c r="AK1157" s="37" t="str">
        <f t="shared" si="16"/>
        <v>Failure Knight</v>
      </c>
      <c r="AL1157" s="37" t="str">
        <f t="shared" si="16"/>
        <v>Fallen Princess</v>
      </c>
      <c r="AM1157" s="37" t="str">
        <f t="shared" si="16"/>
        <v>Farm Boy</v>
      </c>
      <c r="AN1157" s="37" t="str">
        <f t="shared" si="16"/>
        <v>Faux Action Girl</v>
      </c>
      <c r="AO1157" s="37" t="str">
        <f t="shared" si="16"/>
        <v>Folk Hero</v>
      </c>
      <c r="AP1157" s="37" t="str">
        <f t="shared" si="16"/>
        <v>Genius Bruiser</v>
      </c>
      <c r="AQ1157" s="37" t="str">
        <f t="shared" si="16"/>
        <v>Gentle Giant</v>
      </c>
      <c r="AR1157" s="37" t="str">
        <f t="shared" si="16"/>
        <v>Good All Along</v>
      </c>
      <c r="AS1157" s="37" t="str">
        <f t="shared" ref="AS1157:BX1157" si="17">VLOOKUP($A1157,1171:1181,AS1156)</f>
        <v>Good Is Not Nice</v>
      </c>
      <c r="AT1157" s="37" t="str">
        <f t="shared" si="17"/>
        <v>Good Is Not Soft</v>
      </c>
      <c r="AU1157" s="37" t="str">
        <f t="shared" si="17"/>
        <v>Great White Hunter</v>
      </c>
      <c r="AV1157" s="37" t="str">
        <f t="shared" si="17"/>
        <v>Guile Hero</v>
      </c>
      <c r="AW1157" s="37" t="str">
        <f t="shared" si="17"/>
        <v>Henshin Hero</v>
      </c>
      <c r="AX1157" s="37" t="str">
        <f t="shared" si="17"/>
        <v>Hero with an F in Good</v>
      </c>
      <c r="AY1157" s="37" t="str">
        <f t="shared" si="17"/>
        <v>Hero with Bad Publicity</v>
      </c>
      <c r="AZ1157" s="37" t="str">
        <f t="shared" si="17"/>
        <v>Heroic Albino</v>
      </c>
      <c r="BA1157" s="37" t="str">
        <f t="shared" si="17"/>
        <v>Heroic Comedic Sociopath</v>
      </c>
      <c r="BB1157" s="37" t="str">
        <f t="shared" si="17"/>
        <v>Hollywood Nerd</v>
      </c>
      <c r="BC1157" s="37" t="str">
        <f t="shared" si="17"/>
        <v>Homeless Hero</v>
      </c>
      <c r="BD1157" s="37" t="str">
        <f t="shared" si="17"/>
        <v>Honest Corporate Executive</v>
      </c>
      <c r="BE1157" s="37" t="str">
        <f t="shared" si="17"/>
        <v>Hope Bringer</v>
      </c>
      <c r="BF1157" s="37" t="str">
        <f t="shared" si="17"/>
        <v>Horrifying Hero</v>
      </c>
      <c r="BG1157" s="37" t="str">
        <f t="shared" si="17"/>
        <v>Hot-Blooded</v>
      </c>
      <c r="BH1157" s="37" t="str">
        <f t="shared" si="17"/>
        <v>Hurting Hero</v>
      </c>
      <c r="BI1157" s="37" t="str">
        <f t="shared" si="17"/>
        <v>Ideal Hero</v>
      </c>
      <c r="BJ1157" s="37" t="str">
        <f t="shared" si="17"/>
        <v>Idiot Hero</v>
      </c>
      <c r="BK1157" s="37" t="str">
        <f t="shared" si="17"/>
        <v>Incorruptible Pure Pureness</v>
      </c>
      <c r="BL1157" s="37" t="str">
        <f t="shared" si="17"/>
        <v>Insecure Love Interest</v>
      </c>
      <c r="BM1157" s="37" t="str">
        <f t="shared" si="17"/>
        <v>Intrepid Reporter</v>
      </c>
      <c r="BN1157" s="37" t="str">
        <f t="shared" si="17"/>
        <v>Iron Lady</v>
      </c>
      <c r="BO1157" s="37" t="str">
        <f t="shared" si="17"/>
        <v>Jerk with a Heart of Gold</v>
      </c>
      <c r="BP1157" s="37" t="str">
        <f t="shared" si="17"/>
        <v>Kid Detective</v>
      </c>
      <c r="BQ1157" s="37" t="str">
        <f t="shared" si="17"/>
        <v>Kid Hero</v>
      </c>
      <c r="BR1157" s="37" t="str">
        <f t="shared" si="17"/>
        <v>Kid Hero All Grown-Up</v>
      </c>
      <c r="BS1157" s="37" t="str">
        <f t="shared" si="17"/>
        <v>King in the Mountain</v>
      </c>
      <c r="BT1157" s="37" t="str">
        <f t="shared" si="17"/>
        <v>Knight in Shining Armor</v>
      </c>
      <c r="BU1157" s="37" t="str">
        <f t="shared" si="17"/>
        <v>Knight in Sour Armor</v>
      </c>
      <c r="BV1157" s="37" t="str">
        <f t="shared" si="17"/>
        <v>Lady of Adventure</v>
      </c>
      <c r="BW1157" s="37" t="str">
        <f t="shared" si="17"/>
        <v>Lady of War</v>
      </c>
      <c r="BX1157" s="37" t="str">
        <f t="shared" si="17"/>
        <v>Lord Error-Prone</v>
      </c>
      <c r="BY1157" s="37" t="str">
        <f t="shared" ref="BY1157:DD1157" si="18">VLOOKUP($A1157,1171:1181,BY1156)</f>
        <v>Lovable Alpha Bitch</v>
      </c>
      <c r="BZ1157" s="37" t="str">
        <f t="shared" si="18"/>
        <v>Lovable Coward</v>
      </c>
      <c r="CA1157" s="37" t="str">
        <f t="shared" si="18"/>
        <v>Magician Detective</v>
      </c>
      <c r="CB1157" s="37" t="str">
        <f t="shared" si="18"/>
        <v>Magnetic Hero</v>
      </c>
      <c r="CC1157" s="37" t="str">
        <f t="shared" si="18"/>
        <v>Martial Pacifist</v>
      </c>
      <c r="CD1157" s="37" t="str">
        <f t="shared" si="18"/>
        <v>Mighty Whitey</v>
      </c>
      <c r="CE1157" s="37" t="str">
        <f t="shared" si="18"/>
        <v>Monster Adventurers</v>
      </c>
      <c r="CF1157" s="37" t="str">
        <f t="shared" si="18"/>
        <v>Mr. Vice Guy</v>
      </c>
      <c r="CG1157" s="37" t="str">
        <f t="shared" si="18"/>
        <v>Naïve Everygirl</v>
      </c>
      <c r="CH1157" s="37" t="str">
        <f t="shared" si="18"/>
        <v>Nature Hero</v>
      </c>
      <c r="CI1157" s="37" t="str">
        <f t="shared" si="18"/>
        <v>Nazi Hunter</v>
      </c>
      <c r="CJ1157" s="37" t="str">
        <f t="shared" si="18"/>
        <v>Nerd Action Hero</v>
      </c>
      <c r="CK1157" s="37" t="str">
        <f t="shared" si="18"/>
        <v>Noble Savage</v>
      </c>
      <c r="CL1157" s="37" t="str">
        <f t="shared" si="18"/>
        <v xml:space="preserve">Nominal Hero </v>
      </c>
      <c r="CM1157" s="37" t="str">
        <f t="shared" si="18"/>
        <v>Outside Context Hero</v>
      </c>
      <c r="CN1157" s="37" t="str">
        <f t="shared" si="18"/>
        <v>Part-Time Hero</v>
      </c>
      <c r="CO1157" s="37" t="str">
        <f t="shared" si="18"/>
        <v>Plucky Girl</v>
      </c>
      <c r="CP1157" s="37" t="str">
        <f t="shared" si="18"/>
        <v>Politically Incorrect Hero</v>
      </c>
      <c r="CQ1157" s="37" t="str">
        <f t="shared" si="18"/>
        <v>Pragmatic Hero</v>
      </c>
      <c r="CR1157" s="37" t="str">
        <f t="shared" si="18"/>
        <v>Prodigal Hero</v>
      </c>
      <c r="CS1157" s="37" t="str">
        <f t="shared" si="18"/>
        <v>Proto-Superhero</v>
      </c>
      <c r="CT1157" s="37" t="str">
        <f t="shared" si="18"/>
        <v>Punch Clock Hero</v>
      </c>
      <c r="CU1157" s="37" t="str">
        <f t="shared" si="18"/>
        <v>Rebellious Rebel</v>
      </c>
      <c r="CV1157" s="37" t="str">
        <f t="shared" si="18"/>
        <v>Reckless Pacifist</v>
      </c>
      <c r="CW1157" s="37" t="str">
        <f t="shared" si="18"/>
        <v>Red-Headed Hero</v>
      </c>
      <c r="CX1157" s="37" t="str">
        <f t="shared" si="18"/>
        <v>Retired Badass</v>
      </c>
      <c r="CY1157" s="37" t="str">
        <f t="shared" si="18"/>
        <v>Right Man in the Wrong Place</v>
      </c>
      <c r="CZ1157" s="37" t="str">
        <f t="shared" si="18"/>
        <v>Science Hero</v>
      </c>
      <c r="DA1157" s="37" t="str">
        <f t="shared" si="18"/>
        <v>Scrap Heap Hero</v>
      </c>
      <c r="DB1157" s="37" t="str">
        <f t="shared" si="18"/>
        <v>Sealed Good in a Can</v>
      </c>
      <c r="DC1157" s="37" t="str">
        <f t="shared" si="18"/>
        <v>Secular Hero</v>
      </c>
      <c r="DD1157" s="37" t="str">
        <f t="shared" si="18"/>
        <v>Series Mascot</v>
      </c>
      <c r="DE1157" s="37" t="str">
        <f t="shared" ref="DE1157:EJ1157" si="19">VLOOKUP($A1157,1171:1181,DE1156)</f>
        <v>Sixth Ranger</v>
      </c>
      <c r="DF1157" s="37" t="str">
        <f t="shared" si="19"/>
        <v>Small Steps Hero</v>
      </c>
      <c r="DG1157" s="37" t="str">
        <f t="shared" si="19"/>
        <v>Smith of the Yard</v>
      </c>
      <c r="DH1157" s="37" t="str">
        <f t="shared" si="19"/>
        <v>Snooping Little Kid</v>
      </c>
      <c r="DI1157" s="37" t="str">
        <f t="shared" si="19"/>
        <v>Socially-Awkward Hero</v>
      </c>
      <c r="DJ1157" s="37" t="str">
        <f t="shared" si="19"/>
        <v>Sociopathic Hero</v>
      </c>
      <c r="DK1157" s="37" t="str">
        <f t="shared" si="19"/>
        <v>Spanner in the Works</v>
      </c>
      <c r="DL1157" s="37" t="str">
        <f t="shared" si="19"/>
        <v>Spoiled Sweet</v>
      </c>
      <c r="DM1157" s="37" t="str">
        <f t="shared" si="19"/>
        <v>Summon Everyman Hero</v>
      </c>
      <c r="DN1157" s="37" t="str">
        <f t="shared" si="19"/>
        <v>Super Zeroes</v>
      </c>
      <c r="DO1157" s="37" t="str">
        <f t="shared" si="19"/>
        <v>Superhero</v>
      </c>
      <c r="DP1157" s="37" t="str">
        <f t="shared" si="19"/>
        <v>Technical Pacifist</v>
      </c>
      <c r="DQ1157" s="37" t="str">
        <f t="shared" si="19"/>
        <v>Teen Superspy</v>
      </c>
      <c r="DR1157" s="37" t="str">
        <f t="shared" si="19"/>
        <v>Terror Hero</v>
      </c>
      <c r="DS1157" s="37" t="str">
        <f t="shared" si="19"/>
        <v>The Atoner</v>
      </c>
      <c r="DT1157" s="37" t="str">
        <f t="shared" si="19"/>
        <v>The Big Guy</v>
      </c>
      <c r="DU1157" s="37" t="str">
        <f t="shared" si="19"/>
        <v>The Cape</v>
      </c>
      <c r="DV1157" s="37" t="str">
        <f t="shared" si="19"/>
        <v>The Captain</v>
      </c>
      <c r="DW1157" s="37" t="str">
        <f t="shared" si="19"/>
        <v>The Chosen One</v>
      </c>
      <c r="DX1157" s="37" t="str">
        <f t="shared" si="19"/>
        <v>The Chosen Zero</v>
      </c>
      <c r="DY1157" s="37" t="str">
        <f t="shared" si="19"/>
        <v>The Cowl</v>
      </c>
      <c r="DZ1157" s="37" t="str">
        <f t="shared" si="19"/>
        <v>The Drifter</v>
      </c>
      <c r="EA1157" s="37" t="str">
        <f t="shared" si="19"/>
        <v>The Fashionista</v>
      </c>
      <c r="EB1157" s="37" t="str">
        <f t="shared" si="19"/>
        <v>The Fettered</v>
      </c>
      <c r="EC1157" s="37" t="str">
        <f t="shared" si="19"/>
        <v>The Fool</v>
      </c>
      <c r="ED1157" s="37" t="str">
        <f t="shared" si="19"/>
        <v>The Good King</v>
      </c>
      <c r="EE1157" s="37" t="str">
        <f t="shared" si="19"/>
        <v>The Gunslinger</v>
      </c>
      <c r="EF1157" s="37" t="str">
        <f t="shared" si="19"/>
        <v>The Heart</v>
      </c>
      <c r="EG1157" s="37" t="str">
        <f t="shared" si="19"/>
        <v>The Hero</v>
      </c>
      <c r="EH1157" s="37" t="str">
        <f t="shared" si="19"/>
        <v>The Kirk</v>
      </c>
      <c r="EI1157" s="37" t="str">
        <f t="shared" si="19"/>
        <v>The Lancer</v>
      </c>
      <c r="EJ1157" s="37" t="str">
        <f t="shared" si="19"/>
        <v>The Last DJ</v>
      </c>
      <c r="EK1157" s="37" t="str">
        <f t="shared" ref="EK1157:EW1157" si="20">VLOOKUP($A1157,1171:1181,EK1156)</f>
        <v>The McCoy</v>
      </c>
      <c r="EL1157" s="37" t="str">
        <f t="shared" si="20"/>
        <v>The Paragon</v>
      </c>
      <c r="EM1157" s="37" t="str">
        <f t="shared" si="20"/>
        <v>The Smart Guy</v>
      </c>
      <c r="EN1157" s="37" t="str">
        <f t="shared" si="20"/>
        <v>The Spock</v>
      </c>
      <c r="EO1157" s="37" t="str">
        <f t="shared" si="20"/>
        <v>The Wise Prince</v>
      </c>
      <c r="EP1157" s="37" t="str">
        <f t="shared" si="20"/>
        <v>The Wonka</v>
      </c>
      <c r="EQ1157" s="37" t="str">
        <f t="shared" si="20"/>
        <v>Tragic Hero</v>
      </c>
      <c r="ER1157" s="37" t="str">
        <f t="shared" si="20"/>
        <v>Trenchcoat Brigade</v>
      </c>
      <c r="ES1157" s="37" t="str">
        <f t="shared" si="20"/>
        <v>Unfazed Everyman</v>
      </c>
      <c r="ET1157" s="37" t="str">
        <f t="shared" si="20"/>
        <v>Unlikely Hero</v>
      </c>
      <c r="EU1157" s="37" t="str">
        <f t="shared" si="20"/>
        <v>Unscrupulous Hero</v>
      </c>
      <c r="EV1157" s="37" t="str">
        <f t="shared" si="20"/>
        <v>Villain Protagonist</v>
      </c>
      <c r="EW1157" s="37" t="str">
        <f t="shared" si="20"/>
        <v>Working-Class Hero</v>
      </c>
      <c r="EX1157" s="37"/>
    </row>
    <row r="1158" spans="1:154" hidden="1">
      <c r="A1158" s="75"/>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row>
    <row r="1159" spans="1:154" hidden="1">
      <c r="A1159" s="75" t="str">
        <f>A15</f>
        <v>Love Interest</v>
      </c>
      <c r="B1159" s="37" t="str">
        <f t="shared" ref="B1159:L1159" si="21">VLOOKUP($A1159,1171:1181,B1156)</f>
        <v>Abusively Sexy Bitch</v>
      </c>
      <c r="C1159" s="37" t="str">
        <f t="shared" si="21"/>
        <v>Abusively Sexy Girl</v>
      </c>
      <c r="D1159" s="37" t="str">
        <f t="shared" si="21"/>
        <v>Abusively Sexy Lady</v>
      </c>
      <c r="E1159" s="37" t="str">
        <f t="shared" si="21"/>
        <v>Action Dad</v>
      </c>
      <c r="F1159" s="37" t="str">
        <f t="shared" si="21"/>
        <v>Action Girl</v>
      </c>
      <c r="G1159" s="37" t="str">
        <f t="shared" si="21"/>
        <v>Action Girlfriend</v>
      </c>
      <c r="H1159" s="37" t="str">
        <f t="shared" si="21"/>
        <v>Action Hero</v>
      </c>
      <c r="I1159" s="37" t="str">
        <f t="shared" si="21"/>
        <v>Action Mom</v>
      </c>
      <c r="J1159" s="37" t="str">
        <f t="shared" si="21"/>
        <v>Action Survivor</v>
      </c>
      <c r="K1159" s="37" t="str">
        <f t="shared" si="21"/>
        <v>Adorkable</v>
      </c>
      <c r="L1159" s="37" t="str">
        <f t="shared" si="21"/>
        <v>Adventurer Archaeologist</v>
      </c>
      <c r="M1159" s="37" t="str">
        <f t="shared" ref="M1159:AR1159" si="22">VLOOKUP($A1159,1171:1181,M1156)</f>
        <v>All-Loving Hero</v>
      </c>
      <c r="N1159" s="37" t="str">
        <f t="shared" si="22"/>
        <v>Anti-Hero</v>
      </c>
      <c r="O1159" s="37" t="str">
        <f t="shared" si="22"/>
        <v>Badass</v>
      </c>
      <c r="P1159" s="37" t="str">
        <f t="shared" si="22"/>
        <v>Badass Biker</v>
      </c>
      <c r="Q1159" s="37" t="str">
        <f t="shared" si="22"/>
        <v>Badass Unintentional</v>
      </c>
      <c r="R1159" s="37" t="str">
        <f t="shared" si="22"/>
        <v>Bastard Boyfriend</v>
      </c>
      <c r="S1159" s="37" t="str">
        <f t="shared" si="22"/>
        <v>Beast and Beauty</v>
      </c>
      <c r="T1159" s="37" t="str">
        <f t="shared" si="22"/>
        <v>Benevolent Mage Ruler</v>
      </c>
      <c r="U1159" s="37" t="str">
        <f t="shared" si="22"/>
        <v>Broken Bird</v>
      </c>
      <c r="V1159" s="37" t="str">
        <f t="shared" si="22"/>
        <v>Cat Girl</v>
      </c>
      <c r="W1159" s="37" t="str">
        <f t="shared" si="22"/>
        <v>Celibate Hero</v>
      </c>
      <c r="X1159" s="37" t="str">
        <f t="shared" si="22"/>
        <v>Chaste Hero</v>
      </c>
      <c r="Y1159" s="37" t="str">
        <f t="shared" si="22"/>
        <v>Classical Anti-Hero</v>
      </c>
      <c r="Z1159" s="37" t="str">
        <f t="shared" si="22"/>
        <v>Comedic Hero</v>
      </c>
      <c r="AA1159" s="37" t="str">
        <f t="shared" si="22"/>
        <v>Crusading Lawyer</v>
      </c>
      <c r="AB1159" s="37" t="str">
        <f t="shared" si="22"/>
        <v>Damsel in Distress</v>
      </c>
      <c r="AC1159" s="37" t="str">
        <f t="shared" si="22"/>
        <v>Dark Is Not Evil</v>
      </c>
      <c r="AD1159" s="37" t="str">
        <f t="shared" si="22"/>
        <v>Deuteragonist</v>
      </c>
      <c r="AE1159" s="37" t="str">
        <f t="shared" si="22"/>
        <v>Doomed Moral Victor</v>
      </c>
      <c r="AF1159" s="37" t="str">
        <f t="shared" si="22"/>
        <v>Eternal Hero</v>
      </c>
      <c r="AG1159" s="37" t="str">
        <f t="shared" si="22"/>
        <v>Evil Hero</v>
      </c>
      <c r="AH1159" s="37" t="str">
        <f t="shared" si="22"/>
        <v>Experienced Protagonist</v>
      </c>
      <c r="AI1159" s="37" t="str">
        <f t="shared" si="22"/>
        <v>Extraordinarily Empowered Girl</v>
      </c>
      <c r="AJ1159" s="37" t="str">
        <f t="shared" si="22"/>
        <v>Failure Knight</v>
      </c>
      <c r="AK1159" s="37" t="str">
        <f t="shared" si="22"/>
        <v>Fallen Princess</v>
      </c>
      <c r="AL1159" s="37" t="str">
        <f t="shared" si="22"/>
        <v>Farm Boy</v>
      </c>
      <c r="AM1159" s="37" t="str">
        <f t="shared" si="22"/>
        <v>Faux Action Girl</v>
      </c>
      <c r="AN1159" s="37" t="str">
        <f t="shared" si="22"/>
        <v>Gentle Giant</v>
      </c>
      <c r="AO1159" s="37" t="str">
        <f t="shared" si="22"/>
        <v>Girl Next Door</v>
      </c>
      <c r="AP1159" s="37" t="str">
        <f t="shared" si="22"/>
        <v>Good All Along</v>
      </c>
      <c r="AQ1159" s="37" t="str">
        <f t="shared" si="22"/>
        <v>Good Is Not Nice</v>
      </c>
      <c r="AR1159" s="37" t="str">
        <f t="shared" si="22"/>
        <v>Good Is Not Soft</v>
      </c>
      <c r="AS1159" s="37" t="str">
        <f t="shared" ref="AS1159:BX1159" si="23">VLOOKUP($A1159,1171:1181,AS1156)</f>
        <v>Guile Hero</v>
      </c>
      <c r="AT1159" s="37" t="str">
        <f t="shared" si="23"/>
        <v>Henshin Hero</v>
      </c>
      <c r="AU1159" s="37" t="str">
        <f t="shared" si="23"/>
        <v>Hero of Another Story</v>
      </c>
      <c r="AV1159" s="37" t="str">
        <f t="shared" si="23"/>
        <v>Hero with an F in Good</v>
      </c>
      <c r="AW1159" s="37" t="str">
        <f t="shared" si="23"/>
        <v>Hero with Bad Publicity</v>
      </c>
      <c r="AX1159" s="37" t="str">
        <f t="shared" si="23"/>
        <v>Heroic Albino</v>
      </c>
      <c r="AY1159" s="37" t="str">
        <f t="shared" si="23"/>
        <v>Heroic Comedic Sociopath</v>
      </c>
      <c r="AZ1159" s="37" t="str">
        <f t="shared" si="23"/>
        <v>Hollywood Nerd</v>
      </c>
      <c r="BA1159" s="37" t="str">
        <f t="shared" si="23"/>
        <v>Homeless Hero</v>
      </c>
      <c r="BB1159" s="37" t="str">
        <f t="shared" si="23"/>
        <v>Honest Corporate Executive</v>
      </c>
      <c r="BC1159" s="37" t="str">
        <f t="shared" si="23"/>
        <v>Hooker with a Heart of Gold</v>
      </c>
      <c r="BD1159" s="37" t="str">
        <f t="shared" si="23"/>
        <v>Hope Bringer</v>
      </c>
      <c r="BE1159" s="37" t="str">
        <f t="shared" si="23"/>
        <v>Horrifying Hero</v>
      </c>
      <c r="BF1159" s="37" t="str">
        <f t="shared" si="23"/>
        <v>Hospital Hottie</v>
      </c>
      <c r="BG1159" s="37" t="str">
        <f t="shared" si="23"/>
        <v>Hot Librarian</v>
      </c>
      <c r="BH1159" s="37" t="str">
        <f t="shared" si="23"/>
        <v>Hot Scientist</v>
      </c>
      <c r="BI1159" s="37" t="str">
        <f t="shared" si="23"/>
        <v>Hot Scoop</v>
      </c>
      <c r="BJ1159" s="37" t="str">
        <f t="shared" si="23"/>
        <v>Hot Teacher</v>
      </c>
      <c r="BK1159" s="37" t="str">
        <f t="shared" si="23"/>
        <v>Hot-Blooded</v>
      </c>
      <c r="BL1159" s="37" t="str">
        <f t="shared" si="23"/>
        <v>Hurting Hero</v>
      </c>
      <c r="BM1159" s="37" t="str">
        <f t="shared" si="23"/>
        <v>Ideal Hero</v>
      </c>
      <c r="BN1159" s="37" t="str">
        <f t="shared" si="23"/>
        <v>Idiot Hero</v>
      </c>
      <c r="BO1159" s="37" t="str">
        <f t="shared" si="23"/>
        <v>Implied Love Interest</v>
      </c>
      <c r="BP1159" s="37" t="str">
        <f t="shared" si="23"/>
        <v>Incorruptible Pure Pureness</v>
      </c>
      <c r="BQ1159" s="37" t="str">
        <f t="shared" si="23"/>
        <v>Intrepid Reporter</v>
      </c>
      <c r="BR1159" s="37" t="str">
        <f t="shared" si="23"/>
        <v>Jerk with a Heart of Gold</v>
      </c>
      <c r="BS1159" s="37" t="str">
        <f t="shared" si="23"/>
        <v>Kid Detective</v>
      </c>
      <c r="BT1159" s="37" t="str">
        <f t="shared" si="23"/>
        <v>Kid Hero</v>
      </c>
      <c r="BU1159" s="37" t="str">
        <f t="shared" si="23"/>
        <v>Kid Hero All Grown-Up</v>
      </c>
      <c r="BV1159" s="37" t="str">
        <f t="shared" si="23"/>
        <v>King in the Mountain</v>
      </c>
      <c r="BW1159" s="37" t="str">
        <f t="shared" si="23"/>
        <v>Knight in Shining Armor</v>
      </c>
      <c r="BX1159" s="37" t="str">
        <f t="shared" si="23"/>
        <v>Knight in Sour Armor</v>
      </c>
      <c r="BY1159" s="37" t="str">
        <f t="shared" ref="BY1159:DD1159" si="24">VLOOKUP($A1159,1171:1181,BY1156)</f>
        <v>Lady of Adventure</v>
      </c>
      <c r="BZ1159" s="37" t="str">
        <f t="shared" si="24"/>
        <v>Lady of War</v>
      </c>
      <c r="CA1159" s="37" t="str">
        <f t="shared" si="24"/>
        <v>Lovable Alpha Bitch</v>
      </c>
      <c r="CB1159" s="37" t="str">
        <f t="shared" si="24"/>
        <v>Lovable Coward</v>
      </c>
      <c r="CC1159" s="37" t="str">
        <f t="shared" si="24"/>
        <v>Mad Scientist's Beautiful Daughter</v>
      </c>
      <c r="CD1159" s="37" t="str">
        <f t="shared" si="24"/>
        <v>Magical Girlfriend</v>
      </c>
      <c r="CE1159" s="37" t="str">
        <f t="shared" si="24"/>
        <v>Magician Detective</v>
      </c>
      <c r="CF1159" s="37" t="str">
        <f t="shared" si="24"/>
        <v>Magnetic Girlfriend</v>
      </c>
      <c r="CG1159" s="37" t="str">
        <f t="shared" si="24"/>
        <v>Magnetic Hero</v>
      </c>
      <c r="CH1159" s="37" t="str">
        <f t="shared" si="24"/>
        <v>Martial Pacifist</v>
      </c>
      <c r="CI1159" s="37" t="str">
        <f t="shared" si="24"/>
        <v>Mighty Whitey</v>
      </c>
      <c r="CJ1159" s="37" t="str">
        <f t="shared" si="24"/>
        <v>Monster Adventurers</v>
      </c>
      <c r="CK1159" s="37" t="str">
        <f t="shared" si="24"/>
        <v>Mr. Vice Guy</v>
      </c>
      <c r="CL1159" s="37" t="str">
        <f t="shared" si="24"/>
        <v>Naïve Everygirl</v>
      </c>
      <c r="CM1159" s="37" t="str">
        <f t="shared" si="24"/>
        <v>Nature Hero</v>
      </c>
      <c r="CN1159" s="37" t="str">
        <f t="shared" si="24"/>
        <v>Naughty Nuns</v>
      </c>
      <c r="CO1159" s="37" t="str">
        <f t="shared" si="24"/>
        <v>Nazi Hunter</v>
      </c>
      <c r="CP1159" s="37" t="str">
        <f t="shared" si="24"/>
        <v>Nerd Action Hero</v>
      </c>
      <c r="CQ1159" s="37" t="str">
        <f t="shared" si="24"/>
        <v>Nice Guy</v>
      </c>
      <c r="CR1159" s="37" t="str">
        <f t="shared" si="24"/>
        <v>Noble Savage</v>
      </c>
      <c r="CS1159" s="37" t="str">
        <f t="shared" si="24"/>
        <v xml:space="preserve">Nominal Hero </v>
      </c>
      <c r="CT1159" s="37" t="str">
        <f t="shared" si="24"/>
        <v>Outside Context Hero</v>
      </c>
      <c r="CU1159" s="37" t="str">
        <f t="shared" si="24"/>
        <v>Part-Time Hero</v>
      </c>
      <c r="CV1159" s="37" t="str">
        <f t="shared" si="24"/>
        <v>Plucky Girl</v>
      </c>
      <c r="CW1159" s="37" t="str">
        <f t="shared" si="24"/>
        <v>Politically Incorrect Hero</v>
      </c>
      <c r="CX1159" s="37" t="str">
        <f t="shared" si="24"/>
        <v>Pragmatic Hero</v>
      </c>
      <c r="CY1159" s="37" t="str">
        <f t="shared" si="24"/>
        <v>Prodigal Hero</v>
      </c>
      <c r="CZ1159" s="37" t="str">
        <f t="shared" si="24"/>
        <v>Proper Lady</v>
      </c>
      <c r="DA1159" s="37" t="str">
        <f t="shared" si="24"/>
        <v>Proto-Superhero</v>
      </c>
      <c r="DB1159" s="37" t="str">
        <f t="shared" si="24"/>
        <v>Punch Clock Hero</v>
      </c>
      <c r="DC1159" s="37" t="str">
        <f t="shared" si="24"/>
        <v>Rebellious Rebel</v>
      </c>
      <c r="DD1159" s="37" t="str">
        <f t="shared" si="24"/>
        <v>Reckless Pacifist</v>
      </c>
      <c r="DE1159" s="37" t="str">
        <f t="shared" ref="DE1159:EJ1159" si="25">VLOOKUP($A1159,1171:1181,DE1156)</f>
        <v>Red-Headed Hero</v>
      </c>
      <c r="DF1159" s="37" t="str">
        <f t="shared" si="25"/>
        <v>Right Man in the Wrong Place</v>
      </c>
      <c r="DG1159" s="37" t="str">
        <f t="shared" si="25"/>
        <v>Scrap Heap Hero</v>
      </c>
      <c r="DH1159" s="37" t="str">
        <f t="shared" si="25"/>
        <v>Sealed Good in a Can</v>
      </c>
      <c r="DI1159" s="37" t="str">
        <f t="shared" si="25"/>
        <v>Secular Hero</v>
      </c>
      <c r="DJ1159" s="37" t="str">
        <f t="shared" si="25"/>
        <v>Series Mascot</v>
      </c>
      <c r="DK1159" s="37" t="str">
        <f t="shared" si="25"/>
        <v>Shrinking Violet</v>
      </c>
      <c r="DL1159" s="37" t="str">
        <f t="shared" si="25"/>
        <v>Small Steps Hero</v>
      </c>
      <c r="DM1159" s="37" t="str">
        <f t="shared" si="25"/>
        <v>Smith of the Yard</v>
      </c>
      <c r="DN1159" s="37" t="str">
        <f t="shared" si="25"/>
        <v>Socially-Awkward Hero</v>
      </c>
      <c r="DO1159" s="37" t="str">
        <f t="shared" si="25"/>
        <v>Sociopathic Hero</v>
      </c>
      <c r="DP1159" s="37" t="str">
        <f t="shared" si="25"/>
        <v>Spanner in the Works</v>
      </c>
      <c r="DQ1159" s="37" t="str">
        <f t="shared" si="25"/>
        <v>Spoiled Sweet</v>
      </c>
      <c r="DR1159" s="37" t="str">
        <f t="shared" si="25"/>
        <v>Stacy's Mom</v>
      </c>
      <c r="DS1159" s="37" t="str">
        <f t="shared" si="25"/>
        <v>Sugar and Ice Personality</v>
      </c>
      <c r="DT1159" s="37" t="str">
        <f t="shared" si="25"/>
        <v>Superhero</v>
      </c>
      <c r="DU1159" s="37" t="str">
        <f t="shared" si="25"/>
        <v>Supporting Leader</v>
      </c>
      <c r="DV1159" s="37" t="str">
        <f t="shared" si="25"/>
        <v>Tall, Dark and Snarky</v>
      </c>
      <c r="DW1159" s="37" t="str">
        <f t="shared" si="25"/>
        <v>Technical Pacifist</v>
      </c>
      <c r="DX1159" s="37" t="str">
        <f t="shared" si="25"/>
        <v>Teen Superspy</v>
      </c>
      <c r="DY1159" s="37" t="str">
        <f t="shared" si="25"/>
        <v>The Ace</v>
      </c>
      <c r="DZ1159" s="37" t="str">
        <f t="shared" si="25"/>
        <v>The Cape</v>
      </c>
      <c r="EA1159" s="37" t="str">
        <f t="shared" si="25"/>
        <v>The Charmer</v>
      </c>
      <c r="EB1159" s="37" t="str">
        <f t="shared" si="25"/>
        <v>The Chick</v>
      </c>
      <c r="EC1159" s="37" t="str">
        <f t="shared" si="25"/>
        <v>The Chosen One</v>
      </c>
      <c r="ED1159" s="37" t="str">
        <f t="shared" si="25"/>
        <v>The Cowl</v>
      </c>
      <c r="EE1159" s="37" t="str">
        <f t="shared" si="25"/>
        <v>The Drifter</v>
      </c>
      <c r="EF1159" s="37" t="str">
        <f t="shared" si="25"/>
        <v>The Fashionista</v>
      </c>
      <c r="EG1159" s="37" t="str">
        <f t="shared" si="25"/>
        <v>The Fettered</v>
      </c>
      <c r="EH1159" s="37" t="str">
        <f t="shared" si="25"/>
        <v>The Fool</v>
      </c>
      <c r="EI1159" s="37" t="str">
        <f t="shared" si="25"/>
        <v>The Good King</v>
      </c>
      <c r="EJ1159" s="37" t="str">
        <f t="shared" si="25"/>
        <v>The Gunslinger</v>
      </c>
      <c r="EK1159" s="37" t="str">
        <f t="shared" ref="EK1159:EW1159" si="26">VLOOKUP($A1159,1171:1181,EK1156)</f>
        <v>The Heart</v>
      </c>
      <c r="EL1159" s="37" t="str">
        <f t="shared" si="26"/>
        <v>The Lancer</v>
      </c>
      <c r="EM1159" s="37" t="str">
        <f t="shared" si="26"/>
        <v>The Last DJ</v>
      </c>
      <c r="EN1159" s="37" t="str">
        <f t="shared" si="26"/>
        <v>The Paragon</v>
      </c>
      <c r="EO1159" s="37" t="str">
        <f t="shared" si="26"/>
        <v>The Smart Guy</v>
      </c>
      <c r="EP1159" s="37" t="str">
        <f t="shared" si="26"/>
        <v>The Tease</v>
      </c>
      <c r="EQ1159" s="37" t="str">
        <f t="shared" si="26"/>
        <v>The Trickster</v>
      </c>
      <c r="ER1159" s="37" t="str">
        <f t="shared" si="26"/>
        <v>The Wise Prince</v>
      </c>
      <c r="ES1159" s="37" t="str">
        <f t="shared" si="26"/>
        <v>Tragic Hero</v>
      </c>
      <c r="ET1159" s="37" t="str">
        <f t="shared" si="26"/>
        <v>Trenchcoat Brigade</v>
      </c>
      <c r="EU1159" s="37" t="str">
        <f t="shared" si="26"/>
        <v>Understanding Boyfriend</v>
      </c>
      <c r="EV1159" s="37" t="str">
        <f t="shared" si="26"/>
        <v>Useless Boyfriend</v>
      </c>
      <c r="EW1159" s="37" t="str">
        <f t="shared" si="26"/>
        <v>Villain Protagonist</v>
      </c>
      <c r="EX1159" s="37"/>
    </row>
    <row r="1160" spans="1:154" hidden="1">
      <c r="A1160" s="75"/>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row>
    <row r="1161" spans="1:154" hidden="1">
      <c r="A1161" s="75" t="str">
        <f>A17</f>
        <v>Skeptic</v>
      </c>
      <c r="B1161" s="37" t="str">
        <f t="shared" ref="B1161:L1161" si="27">VLOOKUP($A1161,1171:1181,B1156)</f>
        <v>Action Dad</v>
      </c>
      <c r="C1161" s="37" t="str">
        <f t="shared" si="27"/>
        <v>Action Mom</v>
      </c>
      <c r="D1161" s="37" t="str">
        <f t="shared" si="27"/>
        <v>Action Survivor</v>
      </c>
      <c r="E1161" s="37" t="str">
        <f t="shared" si="27"/>
        <v>Agent Scully</v>
      </c>
      <c r="F1161" s="37" t="str">
        <f t="shared" si="27"/>
        <v>Anti-Hero</v>
      </c>
      <c r="G1161" s="37" t="str">
        <f t="shared" si="27"/>
        <v>Badass Normal</v>
      </c>
      <c r="H1161" s="37" t="str">
        <f t="shared" si="27"/>
        <v>Benevolent Mage Ruler</v>
      </c>
      <c r="I1161" s="37" t="str">
        <f t="shared" si="27"/>
        <v>Boring but Practical</v>
      </c>
      <c r="J1161" s="37" t="str">
        <f t="shared" si="27"/>
        <v>Broken Hero</v>
      </c>
      <c r="K1161" s="37" t="str">
        <f t="shared" si="27"/>
        <v>Bumbling Dad</v>
      </c>
      <c r="L1161" s="37" t="str">
        <f t="shared" si="27"/>
        <v>Classical Anti-Hero</v>
      </c>
      <c r="M1161" s="37" t="str">
        <f t="shared" ref="M1161:AR1161" si="28">VLOOKUP($A1161,1171:1181,M1156)</f>
        <v>Commander Contrarian</v>
      </c>
      <c r="N1161" s="37" t="str">
        <f t="shared" si="28"/>
        <v>Cool Uncle</v>
      </c>
      <c r="O1161" s="37" t="str">
        <f t="shared" si="28"/>
        <v>Crusading Lawyer</v>
      </c>
      <c r="P1161" s="37" t="str">
        <f t="shared" si="28"/>
        <v>Devil's Advocate</v>
      </c>
      <c r="Q1161" s="37" t="str">
        <f t="shared" si="28"/>
        <v>Doomed Contrarian</v>
      </c>
      <c r="R1161" s="37" t="str">
        <f t="shared" si="28"/>
        <v>Doomed Moral Victor</v>
      </c>
      <c r="S1161" s="37" t="str">
        <f t="shared" si="28"/>
        <v>Extraordinarily Empowered Girl</v>
      </c>
      <c r="T1161" s="37" t="str">
        <f t="shared" si="28"/>
        <v>Failure Knight</v>
      </c>
      <c r="U1161" s="37" t="str">
        <f t="shared" si="28"/>
        <v>Fallen Princess</v>
      </c>
      <c r="V1161" s="37" t="str">
        <f t="shared" si="28"/>
        <v>Flat-Earth Atheist</v>
      </c>
      <c r="W1161" s="37" t="str">
        <f t="shared" si="28"/>
        <v>Folk Hero</v>
      </c>
      <c r="X1161" s="37" t="str">
        <f t="shared" si="28"/>
        <v>Great White Hunter</v>
      </c>
      <c r="Y1161" s="37" t="str">
        <f t="shared" si="28"/>
        <v>Guile Hero</v>
      </c>
      <c r="Z1161" s="37" t="str">
        <f t="shared" si="28"/>
        <v>Hero with Bad Publicity</v>
      </c>
      <c r="AA1161" s="37" t="str">
        <f t="shared" si="28"/>
        <v>Hollywood Nerd</v>
      </c>
      <c r="AB1161" s="37" t="str">
        <f t="shared" si="28"/>
        <v>Hollywood Nerd</v>
      </c>
      <c r="AC1161" s="37" t="str">
        <f t="shared" si="28"/>
        <v>Hurting Hero</v>
      </c>
      <c r="AD1161" s="37" t="str">
        <f t="shared" si="28"/>
        <v>I Do Not Like Green Eggs and Ham</v>
      </c>
      <c r="AE1161" s="37" t="str">
        <f t="shared" si="28"/>
        <v>Ideal Hero</v>
      </c>
      <c r="AF1161" s="37" t="str">
        <f t="shared" si="28"/>
        <v>Innocent Bystander</v>
      </c>
      <c r="AG1161" s="37" t="str">
        <f t="shared" si="28"/>
        <v>Jerk with a Heart of Gold</v>
      </c>
      <c r="AH1161" s="37" t="str">
        <f t="shared" si="28"/>
        <v>Jerk with a Heart of Gold</v>
      </c>
      <c r="AI1161" s="37" t="str">
        <f t="shared" si="28"/>
        <v>Knight in Shining Armor</v>
      </c>
      <c r="AJ1161" s="37" t="str">
        <f t="shared" si="28"/>
        <v>Knight in Sour Armor</v>
      </c>
      <c r="AK1161" s="37" t="str">
        <f t="shared" si="28"/>
        <v>Magician Detective</v>
      </c>
      <c r="AL1161" s="37" t="str">
        <f t="shared" si="28"/>
        <v>Monster Adventurers</v>
      </c>
      <c r="AM1161" s="37" t="str">
        <f t="shared" si="28"/>
        <v>Mr Wait a Minute</v>
      </c>
      <c r="AN1161" s="37" t="str">
        <f t="shared" si="28"/>
        <v>Muggle Best Friend</v>
      </c>
      <c r="AO1161" s="37" t="str">
        <f t="shared" si="28"/>
        <v>Muggles</v>
      </c>
      <c r="AP1161" s="37" t="str">
        <f t="shared" si="28"/>
        <v>Old Soldier</v>
      </c>
      <c r="AQ1161" s="37" t="str">
        <f t="shared" si="28"/>
        <v>Retired Monster</v>
      </c>
      <c r="AR1161" s="37" t="str">
        <f t="shared" si="28"/>
        <v>Ridiculously Average Guy</v>
      </c>
      <c r="AS1161" s="37" t="str">
        <f t="shared" ref="AS1161:BX1161" si="29">VLOOKUP($A1161,1171:1181,AS1156)</f>
        <v>The Bigmouth</v>
      </c>
      <c r="AT1161" s="37" t="str">
        <f t="shared" si="29"/>
        <v>The Bully</v>
      </c>
      <c r="AU1161" s="37" t="str">
        <f t="shared" si="29"/>
        <v>The Cape</v>
      </c>
      <c r="AV1161" s="37" t="str">
        <f t="shared" si="29"/>
        <v>The Complainer Is Always Wrong</v>
      </c>
      <c r="AW1161" s="37" t="str">
        <f t="shared" si="29"/>
        <v>The Ditz</v>
      </c>
      <c r="AX1161" s="37" t="str">
        <f t="shared" si="29"/>
        <v>The Drag-Along</v>
      </c>
      <c r="AY1161" s="37" t="str">
        <f t="shared" si="29"/>
        <v>The Everyman</v>
      </c>
      <c r="AZ1161" s="37" t="str">
        <f t="shared" si="29"/>
        <v>The Gadfly</v>
      </c>
      <c r="BA1161" s="37" t="str">
        <f t="shared" si="29"/>
        <v>The Generic Guy</v>
      </c>
      <c r="BB1161" s="37" t="str">
        <f t="shared" si="29"/>
        <v>The Id</v>
      </c>
      <c r="BC1161" s="37" t="str">
        <f t="shared" si="29"/>
        <v>The Sage</v>
      </c>
      <c r="BD1161" s="37" t="str">
        <f t="shared" si="29"/>
        <v>The Snark Knight</v>
      </c>
      <c r="BE1161" s="37" t="str">
        <f t="shared" si="29"/>
        <v>The Superego</v>
      </c>
      <c r="BF1161" s="37" t="str">
        <f t="shared" si="29"/>
        <v>This Loser Is You</v>
      </c>
      <c r="BG1161" s="37" t="str">
        <f t="shared" si="29"/>
        <v>Token Evil Teammate</v>
      </c>
      <c r="BH1161" s="37" t="str">
        <f t="shared" si="29"/>
        <v>Unlucky Everydude</v>
      </c>
      <c r="BI1161" s="37">
        <f t="shared" si="29"/>
        <v>0</v>
      </c>
      <c r="BJ1161" s="37">
        <f t="shared" si="29"/>
        <v>0</v>
      </c>
      <c r="BK1161" s="37">
        <f t="shared" si="29"/>
        <v>0</v>
      </c>
      <c r="BL1161" s="37">
        <f t="shared" si="29"/>
        <v>0</v>
      </c>
      <c r="BM1161" s="37">
        <f t="shared" si="29"/>
        <v>0</v>
      </c>
      <c r="BN1161" s="37">
        <f t="shared" si="29"/>
        <v>0</v>
      </c>
      <c r="BO1161" s="37">
        <f t="shared" si="29"/>
        <v>0</v>
      </c>
      <c r="BP1161" s="37">
        <f t="shared" si="29"/>
        <v>0</v>
      </c>
      <c r="BQ1161" s="37">
        <f t="shared" si="29"/>
        <v>0</v>
      </c>
      <c r="BR1161" s="37">
        <f t="shared" si="29"/>
        <v>0</v>
      </c>
      <c r="BS1161" s="37">
        <f t="shared" si="29"/>
        <v>0</v>
      </c>
      <c r="BT1161" s="37">
        <f t="shared" si="29"/>
        <v>0</v>
      </c>
      <c r="BU1161" s="37">
        <f t="shared" si="29"/>
        <v>0</v>
      </c>
      <c r="BV1161" s="37">
        <f t="shared" si="29"/>
        <v>0</v>
      </c>
      <c r="BW1161" s="37">
        <f t="shared" si="29"/>
        <v>0</v>
      </c>
      <c r="BX1161" s="37">
        <f t="shared" si="29"/>
        <v>0</v>
      </c>
      <c r="BY1161" s="37">
        <f t="shared" ref="BY1161:DD1161" si="30">VLOOKUP($A1161,1171:1181,BY1156)</f>
        <v>0</v>
      </c>
      <c r="BZ1161" s="37">
        <f t="shared" si="30"/>
        <v>0</v>
      </c>
      <c r="CA1161" s="37">
        <f t="shared" si="30"/>
        <v>0</v>
      </c>
      <c r="CB1161" s="37">
        <f t="shared" si="30"/>
        <v>0</v>
      </c>
      <c r="CC1161" s="37">
        <f t="shared" si="30"/>
        <v>0</v>
      </c>
      <c r="CD1161" s="37">
        <f t="shared" si="30"/>
        <v>0</v>
      </c>
      <c r="CE1161" s="37">
        <f t="shared" si="30"/>
        <v>0</v>
      </c>
      <c r="CF1161" s="37">
        <f t="shared" si="30"/>
        <v>0</v>
      </c>
      <c r="CG1161" s="37">
        <f t="shared" si="30"/>
        <v>0</v>
      </c>
      <c r="CH1161" s="37">
        <f t="shared" si="30"/>
        <v>0</v>
      </c>
      <c r="CI1161" s="37">
        <f t="shared" si="30"/>
        <v>0</v>
      </c>
      <c r="CJ1161" s="37">
        <f t="shared" si="30"/>
        <v>0</v>
      </c>
      <c r="CK1161" s="37">
        <f t="shared" si="30"/>
        <v>0</v>
      </c>
      <c r="CL1161" s="37">
        <f t="shared" si="30"/>
        <v>0</v>
      </c>
      <c r="CM1161" s="37">
        <f t="shared" si="30"/>
        <v>0</v>
      </c>
      <c r="CN1161" s="37">
        <f t="shared" si="30"/>
        <v>0</v>
      </c>
      <c r="CO1161" s="37">
        <f t="shared" si="30"/>
        <v>0</v>
      </c>
      <c r="CP1161" s="37">
        <f t="shared" si="30"/>
        <v>0</v>
      </c>
      <c r="CQ1161" s="37">
        <f t="shared" si="30"/>
        <v>0</v>
      </c>
      <c r="CR1161" s="37">
        <f t="shared" si="30"/>
        <v>0</v>
      </c>
      <c r="CS1161" s="37">
        <f t="shared" si="30"/>
        <v>0</v>
      </c>
      <c r="CT1161" s="37">
        <f t="shared" si="30"/>
        <v>0</v>
      </c>
      <c r="CU1161" s="37">
        <f t="shared" si="30"/>
        <v>0</v>
      </c>
      <c r="CV1161" s="37">
        <f t="shared" si="30"/>
        <v>0</v>
      </c>
      <c r="CW1161" s="37">
        <f t="shared" si="30"/>
        <v>0</v>
      </c>
      <c r="CX1161" s="37">
        <f t="shared" si="30"/>
        <v>0</v>
      </c>
      <c r="CY1161" s="37">
        <f t="shared" si="30"/>
        <v>0</v>
      </c>
      <c r="CZ1161" s="37">
        <f t="shared" si="30"/>
        <v>0</v>
      </c>
      <c r="DA1161" s="37">
        <f t="shared" si="30"/>
        <v>0</v>
      </c>
      <c r="DB1161" s="37">
        <f t="shared" si="30"/>
        <v>0</v>
      </c>
      <c r="DC1161" s="37">
        <f t="shared" si="30"/>
        <v>0</v>
      </c>
      <c r="DD1161" s="37">
        <f t="shared" si="30"/>
        <v>0</v>
      </c>
      <c r="DE1161" s="37">
        <f t="shared" ref="DE1161:EJ1161" si="31">VLOOKUP($A1161,1171:1181,DE1156)</f>
        <v>0</v>
      </c>
      <c r="DF1161" s="37">
        <f t="shared" si="31"/>
        <v>0</v>
      </c>
      <c r="DG1161" s="37">
        <f t="shared" si="31"/>
        <v>0</v>
      </c>
      <c r="DH1161" s="37">
        <f t="shared" si="31"/>
        <v>0</v>
      </c>
      <c r="DI1161" s="37">
        <f t="shared" si="31"/>
        <v>0</v>
      </c>
      <c r="DJ1161" s="37">
        <f t="shared" si="31"/>
        <v>0</v>
      </c>
      <c r="DK1161" s="37">
        <f t="shared" si="31"/>
        <v>0</v>
      </c>
      <c r="DL1161" s="37">
        <f t="shared" si="31"/>
        <v>0</v>
      </c>
      <c r="DM1161" s="37">
        <f t="shared" si="31"/>
        <v>0</v>
      </c>
      <c r="DN1161" s="37">
        <f t="shared" si="31"/>
        <v>0</v>
      </c>
      <c r="DO1161" s="37">
        <f t="shared" si="31"/>
        <v>0</v>
      </c>
      <c r="DP1161" s="37">
        <f t="shared" si="31"/>
        <v>0</v>
      </c>
      <c r="DQ1161" s="37">
        <f t="shared" si="31"/>
        <v>0</v>
      </c>
      <c r="DR1161" s="37">
        <f t="shared" si="31"/>
        <v>0</v>
      </c>
      <c r="DS1161" s="37">
        <f t="shared" si="31"/>
        <v>0</v>
      </c>
      <c r="DT1161" s="37">
        <f t="shared" si="31"/>
        <v>0</v>
      </c>
      <c r="DU1161" s="37">
        <f t="shared" si="31"/>
        <v>0</v>
      </c>
      <c r="DV1161" s="37">
        <f t="shared" si="31"/>
        <v>0</v>
      </c>
      <c r="DW1161" s="37">
        <f t="shared" si="31"/>
        <v>0</v>
      </c>
      <c r="DX1161" s="37">
        <f t="shared" si="31"/>
        <v>0</v>
      </c>
      <c r="DY1161" s="37">
        <f t="shared" si="31"/>
        <v>0</v>
      </c>
      <c r="DZ1161" s="37">
        <f t="shared" si="31"/>
        <v>0</v>
      </c>
      <c r="EA1161" s="37">
        <f t="shared" si="31"/>
        <v>0</v>
      </c>
      <c r="EB1161" s="37">
        <f t="shared" si="31"/>
        <v>0</v>
      </c>
      <c r="EC1161" s="37">
        <f t="shared" si="31"/>
        <v>0</v>
      </c>
      <c r="ED1161" s="37">
        <f t="shared" si="31"/>
        <v>0</v>
      </c>
      <c r="EE1161" s="37">
        <f t="shared" si="31"/>
        <v>0</v>
      </c>
      <c r="EF1161" s="37">
        <f t="shared" si="31"/>
        <v>0</v>
      </c>
      <c r="EG1161" s="37">
        <f t="shared" si="31"/>
        <v>0</v>
      </c>
      <c r="EH1161" s="37">
        <f t="shared" si="31"/>
        <v>0</v>
      </c>
      <c r="EI1161" s="37">
        <f t="shared" si="31"/>
        <v>0</v>
      </c>
      <c r="EJ1161" s="37">
        <f t="shared" si="31"/>
        <v>0</v>
      </c>
      <c r="EK1161" s="37">
        <f t="shared" ref="EK1161:EW1161" si="32">VLOOKUP($A1161,1171:1181,EK1156)</f>
        <v>0</v>
      </c>
      <c r="EL1161" s="37">
        <f t="shared" si="32"/>
        <v>0</v>
      </c>
      <c r="EM1161" s="37">
        <f t="shared" si="32"/>
        <v>0</v>
      </c>
      <c r="EN1161" s="37">
        <f t="shared" si="32"/>
        <v>0</v>
      </c>
      <c r="EO1161" s="37">
        <f t="shared" si="32"/>
        <v>0</v>
      </c>
      <c r="EP1161" s="37">
        <f t="shared" si="32"/>
        <v>0</v>
      </c>
      <c r="EQ1161" s="37">
        <f t="shared" si="32"/>
        <v>0</v>
      </c>
      <c r="ER1161" s="37">
        <f t="shared" si="32"/>
        <v>0</v>
      </c>
      <c r="ES1161" s="37">
        <f t="shared" si="32"/>
        <v>0</v>
      </c>
      <c r="ET1161" s="37">
        <f t="shared" si="32"/>
        <v>0</v>
      </c>
      <c r="EU1161" s="37">
        <f t="shared" si="32"/>
        <v>0</v>
      </c>
      <c r="EV1161" s="37">
        <f t="shared" si="32"/>
        <v>0</v>
      </c>
      <c r="EW1161" s="37">
        <f t="shared" si="32"/>
        <v>0</v>
      </c>
      <c r="EX1161" s="37"/>
    </row>
    <row r="1162" spans="1:154" hidden="1">
      <c r="A1162" s="75"/>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row>
    <row r="1163" spans="1:154" hidden="1">
      <c r="A1163" s="75" t="str">
        <f>A19</f>
        <v>Foil</v>
      </c>
      <c r="B1163" s="37" t="str">
        <f t="shared" ref="B1163:L1163" si="33">VLOOKUP($A1163,1171:1181,B1156)</f>
        <v>Action Dad</v>
      </c>
      <c r="C1163" s="37" t="str">
        <f t="shared" si="33"/>
        <v>Action Girl</v>
      </c>
      <c r="D1163" s="37" t="str">
        <f t="shared" si="33"/>
        <v>Action Hero</v>
      </c>
      <c r="E1163" s="37" t="str">
        <f t="shared" si="33"/>
        <v>Action Mom</v>
      </c>
      <c r="F1163" s="37" t="str">
        <f t="shared" si="33"/>
        <v>Action Pet</v>
      </c>
      <c r="G1163" s="37" t="str">
        <f t="shared" si="33"/>
        <v>Action Survivor</v>
      </c>
      <c r="H1163" s="37" t="str">
        <f t="shared" si="33"/>
        <v>Adventurer Archaeologist</v>
      </c>
      <c r="I1163" s="37" t="str">
        <f t="shared" si="33"/>
        <v>All-Loving Hero</v>
      </c>
      <c r="J1163" s="37" t="str">
        <f t="shared" si="33"/>
        <v>Amnesiac Hero</v>
      </c>
      <c r="K1163" s="37" t="str">
        <f t="shared" si="33"/>
        <v>Badass Biker</v>
      </c>
      <c r="L1163" s="37" t="str">
        <f t="shared" si="33"/>
        <v>Badass Bookworm</v>
      </c>
      <c r="M1163" s="37" t="str">
        <f t="shared" ref="M1163:AR1163" si="34">VLOOKUP($A1163,1171:1181,M1156)</f>
        <v>Badass Unintentional</v>
      </c>
      <c r="N1163" s="37" t="str">
        <f t="shared" si="34"/>
        <v>Barbarian Hero</v>
      </c>
      <c r="O1163" s="37" t="str">
        <f t="shared" si="34"/>
        <v>Benevolent Mage Ruler</v>
      </c>
      <c r="P1163" s="37" t="str">
        <f t="shared" si="34"/>
        <v>Brainless Beauty</v>
      </c>
      <c r="Q1163" s="37" t="str">
        <f t="shared" si="34"/>
        <v>Broken Hero</v>
      </c>
      <c r="R1163" s="37" t="str">
        <f t="shared" si="34"/>
        <v>Bumbling Dad</v>
      </c>
      <c r="S1163" s="37" t="str">
        <f t="shared" si="34"/>
        <v>Bunny-Ears Lawyer</v>
      </c>
      <c r="T1163" s="37" t="str">
        <f t="shared" si="34"/>
        <v>Chaste Hero</v>
      </c>
      <c r="U1163" s="37" t="str">
        <f t="shared" si="34"/>
        <v>Chronic Hero Syndrome</v>
      </c>
      <c r="V1163" s="37" t="str">
        <f t="shared" si="34"/>
        <v>Classical Anti-Hero</v>
      </c>
      <c r="W1163" s="37" t="str">
        <f t="shared" si="34"/>
        <v>Comedic Hero</v>
      </c>
      <c r="X1163" s="37" t="str">
        <f t="shared" si="34"/>
        <v>Cool Uncle</v>
      </c>
      <c r="Y1163" s="37" t="str">
        <f t="shared" si="34"/>
        <v>Creepy Good</v>
      </c>
      <c r="Z1163" s="37" t="str">
        <f t="shared" si="34"/>
        <v>Crusading Lawyer</v>
      </c>
      <c r="AA1163" s="37" t="str">
        <f t="shared" si="34"/>
        <v>Dark Is Not Evil</v>
      </c>
      <c r="AB1163" s="37" t="str">
        <f t="shared" si="34"/>
        <v>Determinator</v>
      </c>
      <c r="AC1163" s="37" t="str">
        <f t="shared" si="34"/>
        <v>Deuteragonist</v>
      </c>
      <c r="AD1163" s="37" t="str">
        <f t="shared" si="34"/>
        <v>Doomed Moral Victor</v>
      </c>
      <c r="AE1163" s="37" t="str">
        <f t="shared" si="34"/>
        <v>Dork Knight</v>
      </c>
      <c r="AF1163" s="37" t="str">
        <f t="shared" si="34"/>
        <v>Eternal Hero</v>
      </c>
      <c r="AG1163" s="37" t="str">
        <f t="shared" si="34"/>
        <v>Experienced Protagonist</v>
      </c>
      <c r="AH1163" s="37" t="str">
        <f t="shared" si="34"/>
        <v>Extraordinarily Empowered Girl</v>
      </c>
      <c r="AI1163" s="37" t="str">
        <f t="shared" si="34"/>
        <v>Face of a Thug</v>
      </c>
      <c r="AJ1163" s="37" t="str">
        <f t="shared" si="34"/>
        <v>Failure Knight</v>
      </c>
      <c r="AK1163" s="37" t="str">
        <f t="shared" si="34"/>
        <v>Fallen Princess</v>
      </c>
      <c r="AL1163" s="37" t="str">
        <f t="shared" si="34"/>
        <v>Farm Boy</v>
      </c>
      <c r="AM1163" s="37" t="str">
        <f t="shared" si="34"/>
        <v>Faux Action Girl</v>
      </c>
      <c r="AN1163" s="37" t="str">
        <f t="shared" si="34"/>
        <v>Foil</v>
      </c>
      <c r="AO1163" s="37" t="str">
        <f t="shared" si="34"/>
        <v>Folk Hero</v>
      </c>
      <c r="AP1163" s="37" t="str">
        <f t="shared" si="34"/>
        <v>Genius Bruiser</v>
      </c>
      <c r="AQ1163" s="37" t="str">
        <f t="shared" si="34"/>
        <v>Gentle Giant</v>
      </c>
      <c r="AR1163" s="37" t="str">
        <f t="shared" si="34"/>
        <v>Good All Along</v>
      </c>
      <c r="AS1163" s="37" t="str">
        <f t="shared" ref="AS1163:BX1163" si="35">VLOOKUP($A1163,1171:1181,AS1156)</f>
        <v>Good Is Not Nice</v>
      </c>
      <c r="AT1163" s="37" t="str">
        <f t="shared" si="35"/>
        <v>Good Is Not Soft</v>
      </c>
      <c r="AU1163" s="37" t="str">
        <f t="shared" si="35"/>
        <v>Great White Hunter</v>
      </c>
      <c r="AV1163" s="37" t="str">
        <f t="shared" si="35"/>
        <v>Guile Hero</v>
      </c>
      <c r="AW1163" s="37" t="str">
        <f t="shared" si="35"/>
        <v>Henshin Hero</v>
      </c>
      <c r="AX1163" s="37" t="str">
        <f t="shared" si="35"/>
        <v>Hero of Another Story</v>
      </c>
      <c r="AY1163" s="37" t="str">
        <f t="shared" si="35"/>
        <v>Hero with an F in Good</v>
      </c>
      <c r="AZ1163" s="37" t="str">
        <f t="shared" si="35"/>
        <v>Hero with Bad Publicity</v>
      </c>
      <c r="BA1163" s="37" t="str">
        <f t="shared" si="35"/>
        <v>Heroic Albino</v>
      </c>
      <c r="BB1163" s="37" t="str">
        <f t="shared" si="35"/>
        <v>Heroic Comedic Sociopath</v>
      </c>
      <c r="BC1163" s="37" t="str">
        <f t="shared" si="35"/>
        <v>Hollywood Nerd</v>
      </c>
      <c r="BD1163" s="37" t="str">
        <f t="shared" si="35"/>
        <v>Homeless Hero</v>
      </c>
      <c r="BE1163" s="37" t="str">
        <f t="shared" si="35"/>
        <v>Honest Corporate Executive</v>
      </c>
      <c r="BF1163" s="37" t="str">
        <f t="shared" si="35"/>
        <v>Hope Bringer</v>
      </c>
      <c r="BG1163" s="37" t="str">
        <f t="shared" si="35"/>
        <v>Horrifying Hero</v>
      </c>
      <c r="BH1163" s="37" t="str">
        <f t="shared" si="35"/>
        <v>Hurting Hero</v>
      </c>
      <c r="BI1163" s="37" t="str">
        <f t="shared" si="35"/>
        <v>Ideal Hero</v>
      </c>
      <c r="BJ1163" s="37" t="str">
        <f t="shared" si="35"/>
        <v>Idiot Hero</v>
      </c>
      <c r="BK1163" s="37" t="str">
        <f t="shared" si="35"/>
        <v>Incorruptible Pure Pureness</v>
      </c>
      <c r="BL1163" s="37" t="str">
        <f t="shared" si="35"/>
        <v>Intrepid Reporter</v>
      </c>
      <c r="BM1163" s="37" t="str">
        <f t="shared" si="35"/>
        <v>Iron Lady</v>
      </c>
      <c r="BN1163" s="37" t="str">
        <f t="shared" si="35"/>
        <v>Jerk with a Heart of Gold</v>
      </c>
      <c r="BO1163" s="37" t="str">
        <f t="shared" si="35"/>
        <v>Kid Detective</v>
      </c>
      <c r="BP1163" s="37" t="str">
        <f t="shared" si="35"/>
        <v>Kid Hero</v>
      </c>
      <c r="BQ1163" s="37" t="str">
        <f t="shared" si="35"/>
        <v>Kid Hero All Grown-Up</v>
      </c>
      <c r="BR1163" s="37" t="str">
        <f t="shared" si="35"/>
        <v>King in the Mountain</v>
      </c>
      <c r="BS1163" s="37" t="str">
        <f t="shared" si="35"/>
        <v>Knight in Shining Armor</v>
      </c>
      <c r="BT1163" s="37" t="str">
        <f t="shared" si="35"/>
        <v>Knight in Sour Armor</v>
      </c>
      <c r="BU1163" s="37" t="str">
        <f t="shared" si="35"/>
        <v>Lady of Adventure</v>
      </c>
      <c r="BV1163" s="37" t="str">
        <f t="shared" si="35"/>
        <v>Lady of War</v>
      </c>
      <c r="BW1163" s="37" t="str">
        <f t="shared" si="35"/>
        <v>Light Is Not Good</v>
      </c>
      <c r="BX1163" s="37" t="str">
        <f t="shared" si="35"/>
        <v>Lord Error-Prone</v>
      </c>
      <c r="BY1163" s="37" t="str">
        <f t="shared" ref="BY1163:DD1163" si="36">VLOOKUP($A1163,1171:1181,BY1156)</f>
        <v>Lovable Alpha Bitch</v>
      </c>
      <c r="BZ1163" s="37" t="str">
        <f t="shared" si="36"/>
        <v>Lovable Coward</v>
      </c>
      <c r="CA1163" s="37" t="str">
        <f t="shared" si="36"/>
        <v>Magnetic Hero</v>
      </c>
      <c r="CB1163" s="37" t="str">
        <f t="shared" si="36"/>
        <v>Martial Pacifist</v>
      </c>
      <c r="CC1163" s="37" t="str">
        <f t="shared" si="36"/>
        <v>Mighty Whitey</v>
      </c>
      <c r="CD1163" s="37" t="str">
        <f t="shared" si="36"/>
        <v>Monster Adventurers</v>
      </c>
      <c r="CE1163" s="37" t="str">
        <f t="shared" si="36"/>
        <v>Mr. Vice Guy</v>
      </c>
      <c r="CF1163" s="37" t="str">
        <f t="shared" si="36"/>
        <v>Muggle Best Friend</v>
      </c>
      <c r="CG1163" s="37" t="str">
        <f t="shared" si="36"/>
        <v>Naïve Everygirl</v>
      </c>
      <c r="CH1163" s="37" t="str">
        <f t="shared" si="36"/>
        <v>Nature Hero</v>
      </c>
      <c r="CI1163" s="37" t="str">
        <f t="shared" si="36"/>
        <v>Nazi Hunter</v>
      </c>
      <c r="CJ1163" s="37" t="str">
        <f t="shared" si="36"/>
        <v>Nerd Action Hero</v>
      </c>
      <c r="CK1163" s="37" t="str">
        <f t="shared" si="36"/>
        <v>Noble Savage</v>
      </c>
      <c r="CL1163" s="37" t="str">
        <f t="shared" si="36"/>
        <v xml:space="preserve">Nominal Hero </v>
      </c>
      <c r="CM1163" s="37" t="str">
        <f t="shared" si="36"/>
        <v>Outside Context Hero</v>
      </c>
      <c r="CN1163" s="37" t="str">
        <f t="shared" si="36"/>
        <v>Part-Time Hero</v>
      </c>
      <c r="CO1163" s="37" t="str">
        <f t="shared" si="36"/>
        <v>Plucky Girl</v>
      </c>
      <c r="CP1163" s="37" t="str">
        <f t="shared" si="36"/>
        <v>Politically Incorrect Hero</v>
      </c>
      <c r="CQ1163" s="37" t="str">
        <f t="shared" si="36"/>
        <v>Pragmatic Hero</v>
      </c>
      <c r="CR1163" s="37" t="str">
        <f t="shared" si="36"/>
        <v>Prodigal Hero</v>
      </c>
      <c r="CS1163" s="37" t="str">
        <f t="shared" si="36"/>
        <v>Proto-Superhero</v>
      </c>
      <c r="CT1163" s="37" t="str">
        <f t="shared" si="36"/>
        <v>Punch Clock Hero</v>
      </c>
      <c r="CU1163" s="37" t="str">
        <f t="shared" si="36"/>
        <v>Rebellious Rebel</v>
      </c>
      <c r="CV1163" s="37" t="str">
        <f t="shared" si="36"/>
        <v>Reckless Pacifist</v>
      </c>
      <c r="CW1163" s="37" t="str">
        <f t="shared" si="36"/>
        <v>Red-Headed Hero</v>
      </c>
      <c r="CX1163" s="37" t="str">
        <f t="shared" si="36"/>
        <v>Retired Badass</v>
      </c>
      <c r="CY1163" s="37" t="str">
        <f t="shared" si="36"/>
        <v>Right Man in the Wrong Place</v>
      </c>
      <c r="CZ1163" s="37" t="str">
        <f t="shared" si="36"/>
        <v>Science Hero</v>
      </c>
      <c r="DA1163" s="37" t="str">
        <f t="shared" si="36"/>
        <v>Scrap Heap Hero</v>
      </c>
      <c r="DB1163" s="37" t="str">
        <f t="shared" si="36"/>
        <v>Sealed Good in a Can</v>
      </c>
      <c r="DC1163" s="37" t="str">
        <f t="shared" si="36"/>
        <v>Secular Hero</v>
      </c>
      <c r="DD1163" s="37" t="str">
        <f t="shared" si="36"/>
        <v>Series Mascot</v>
      </c>
      <c r="DE1163" s="37" t="str">
        <f t="shared" ref="DE1163:EJ1163" si="37">VLOOKUP($A1163,1171:1181,DE1156)</f>
        <v>Sixth Ranger</v>
      </c>
      <c r="DF1163" s="37" t="str">
        <f t="shared" si="37"/>
        <v>Small Steps Hero</v>
      </c>
      <c r="DG1163" s="37" t="str">
        <f t="shared" si="37"/>
        <v>Smith of the Yard</v>
      </c>
      <c r="DH1163" s="37" t="str">
        <f t="shared" si="37"/>
        <v>Snooping Little Kid</v>
      </c>
      <c r="DI1163" s="37" t="str">
        <f t="shared" si="37"/>
        <v>Socially-Awkward Hero</v>
      </c>
      <c r="DJ1163" s="37" t="str">
        <f t="shared" si="37"/>
        <v>Sociopathic Hero</v>
      </c>
      <c r="DK1163" s="37" t="str">
        <f t="shared" si="37"/>
        <v>Spanner in the Works</v>
      </c>
      <c r="DL1163" s="37" t="str">
        <f t="shared" si="37"/>
        <v>Spoiled Sweet</v>
      </c>
      <c r="DM1163" s="37" t="str">
        <f t="shared" si="37"/>
        <v>Summon Everyman Hero</v>
      </c>
      <c r="DN1163" s="37" t="str">
        <f t="shared" si="37"/>
        <v>Super Zeroes</v>
      </c>
      <c r="DO1163" s="37" t="str">
        <f t="shared" si="37"/>
        <v>Superhero</v>
      </c>
      <c r="DP1163" s="37" t="str">
        <f t="shared" si="37"/>
        <v>Supporting Leader</v>
      </c>
      <c r="DQ1163" s="37" t="str">
        <f t="shared" si="37"/>
        <v>Technical Pacifist</v>
      </c>
      <c r="DR1163" s="37" t="str">
        <f t="shared" si="37"/>
        <v>Teen Superspy</v>
      </c>
      <c r="DS1163" s="37" t="str">
        <f t="shared" si="37"/>
        <v>Terror Hero</v>
      </c>
      <c r="DT1163" s="37" t="str">
        <f t="shared" si="37"/>
        <v>The Atoner</v>
      </c>
      <c r="DU1163" s="37" t="str">
        <f t="shared" si="37"/>
        <v>The Big Guy</v>
      </c>
      <c r="DV1163" s="37" t="str">
        <f t="shared" si="37"/>
        <v>The Cape</v>
      </c>
      <c r="DW1163" s="37" t="str">
        <f t="shared" si="37"/>
        <v>The Captain</v>
      </c>
      <c r="DX1163" s="37" t="str">
        <f t="shared" si="37"/>
        <v>The Chick</v>
      </c>
      <c r="DY1163" s="37" t="str">
        <f t="shared" si="37"/>
        <v>The Chosen One</v>
      </c>
      <c r="DZ1163" s="37" t="str">
        <f t="shared" si="37"/>
        <v>The Chosen Zero</v>
      </c>
      <c r="EA1163" s="37" t="str">
        <f t="shared" si="37"/>
        <v>The Cowl</v>
      </c>
      <c r="EB1163" s="37" t="str">
        <f t="shared" si="37"/>
        <v>The Drifter</v>
      </c>
      <c r="EC1163" s="37" t="str">
        <f t="shared" si="37"/>
        <v>The Fettered</v>
      </c>
      <c r="ED1163" s="37" t="str">
        <f t="shared" si="37"/>
        <v>The Fool</v>
      </c>
      <c r="EE1163" s="37" t="str">
        <f t="shared" si="37"/>
        <v>The Good King</v>
      </c>
      <c r="EF1163" s="37" t="str">
        <f t="shared" si="37"/>
        <v>The Gunslinger</v>
      </c>
      <c r="EG1163" s="37" t="str">
        <f t="shared" si="37"/>
        <v>The Lancer</v>
      </c>
      <c r="EH1163" s="37" t="str">
        <f t="shared" si="37"/>
        <v>The Last DJ</v>
      </c>
      <c r="EI1163" s="37" t="str">
        <f t="shared" si="37"/>
        <v>The Paragon</v>
      </c>
      <c r="EJ1163" s="37" t="str">
        <f t="shared" si="37"/>
        <v>The Smart Guy</v>
      </c>
      <c r="EK1163" s="37" t="str">
        <f t="shared" ref="EK1163:EW1163" si="38">VLOOKUP($A1163,1171:1181,EK1156)</f>
        <v>The Snark Knight</v>
      </c>
      <c r="EL1163" s="37" t="str">
        <f t="shared" si="38"/>
        <v>The Trickster</v>
      </c>
      <c r="EM1163" s="37" t="str">
        <f t="shared" si="38"/>
        <v>The Wise Prince</v>
      </c>
      <c r="EN1163" s="37" t="str">
        <f t="shared" si="38"/>
        <v>The Wonka</v>
      </c>
      <c r="EO1163" s="37" t="str">
        <f t="shared" si="38"/>
        <v>Token Evil Teammate</v>
      </c>
      <c r="EP1163" s="37" t="str">
        <f t="shared" si="38"/>
        <v>Token Good Teammate</v>
      </c>
      <c r="EQ1163" s="37" t="str">
        <f t="shared" si="38"/>
        <v>Tragic Hero</v>
      </c>
      <c r="ER1163" s="37" t="str">
        <f t="shared" si="38"/>
        <v>Trenchcoat Brigade</v>
      </c>
      <c r="ES1163" s="37" t="str">
        <f t="shared" si="38"/>
        <v>Unfazed Everyman</v>
      </c>
      <c r="ET1163" s="37" t="str">
        <f t="shared" si="38"/>
        <v>Unlikely Hero</v>
      </c>
      <c r="EU1163" s="37" t="str">
        <f t="shared" si="38"/>
        <v>Unscrupulous Hero</v>
      </c>
      <c r="EV1163" s="37" t="str">
        <f t="shared" si="38"/>
        <v>Villain Protagonist</v>
      </c>
      <c r="EW1163" s="37" t="str">
        <f t="shared" si="38"/>
        <v>Working-Class Hero</v>
      </c>
      <c r="EX1163" s="37"/>
    </row>
    <row r="1164" spans="1:154" hidden="1">
      <c r="A1164" s="75"/>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row>
    <row r="1165" spans="1:154" hidden="1">
      <c r="A1165" s="75" t="str">
        <f>A21</f>
        <v>Mentor</v>
      </c>
      <c r="B1165" s="37" t="str">
        <f t="shared" ref="B1165:L1165" si="39">VLOOKUP($A1165,1171:1181,B1156)</f>
        <v>Aesop Enforcer</v>
      </c>
      <c r="C1165" s="37" t="str">
        <f t="shared" si="39"/>
        <v>All-Powerful Bystander</v>
      </c>
      <c r="D1165" s="37" t="str">
        <f t="shared" si="39"/>
        <v>Apathetic Teacher</v>
      </c>
      <c r="E1165" s="37" t="str">
        <f t="shared" si="39"/>
        <v>Badass Teacher</v>
      </c>
      <c r="F1165" s="37" t="str">
        <f t="shared" si="39"/>
        <v>Barefoot Sage</v>
      </c>
      <c r="G1165" s="37" t="str">
        <f t="shared" si="39"/>
        <v>Big Brother Mentor</v>
      </c>
      <c r="H1165" s="37" t="str">
        <f t="shared" si="39"/>
        <v>Big Good</v>
      </c>
      <c r="I1165" s="37" t="str">
        <f t="shared" si="39"/>
        <v>Broken Pedestal</v>
      </c>
      <c r="J1165" s="37" t="str">
        <f t="shared" si="39"/>
        <v>Closer to Earth</v>
      </c>
      <c r="K1165" s="37" t="str">
        <f t="shared" si="39"/>
        <v>Cool Teacher</v>
      </c>
      <c r="L1165" s="37" t="str">
        <f t="shared" si="39"/>
        <v>Cynical Mentor</v>
      </c>
      <c r="M1165" s="37" t="str">
        <f t="shared" ref="M1165:AR1165" si="40">VLOOKUP($A1165,1171:1181,M1156)</f>
        <v>Eccentric Mentor</v>
      </c>
      <c r="N1165" s="37" t="str">
        <f t="shared" si="40"/>
        <v>Enigmatic Empowering Entity</v>
      </c>
      <c r="O1165" s="37" t="str">
        <f t="shared" si="40"/>
        <v>Evil Mentor</v>
      </c>
      <c r="P1165" s="37" t="str">
        <f t="shared" si="40"/>
        <v>Fair Weather Mentor</v>
      </c>
      <c r="Q1165" s="37" t="str">
        <f t="shared" si="40"/>
        <v>Hero's Muse</v>
      </c>
      <c r="R1165" s="37" t="str">
        <f t="shared" si="40"/>
        <v>Lover and Beloved</v>
      </c>
      <c r="S1165" s="37" t="str">
        <f t="shared" si="40"/>
        <v>Magical Guardian</v>
      </c>
      <c r="T1165" s="37" t="str">
        <f t="shared" si="40"/>
        <v>Magical Nanny,  free spirited</v>
      </c>
      <c r="U1165" s="37" t="str">
        <f t="shared" si="40"/>
        <v>Magical Nanny, sensible</v>
      </c>
      <c r="V1165" s="37" t="str">
        <f t="shared" si="40"/>
        <v>Maid and Maiden</v>
      </c>
      <c r="W1165" s="37" t="str">
        <f t="shared" si="40"/>
        <v>Master-Apprentice Chain</v>
      </c>
      <c r="X1165" s="37" t="str">
        <f t="shared" si="40"/>
        <v>Mentor Archetype</v>
      </c>
      <c r="Y1165" s="37" t="str">
        <f t="shared" si="40"/>
        <v>Mentor Mascot</v>
      </c>
      <c r="Z1165" s="37" t="str">
        <f t="shared" si="40"/>
        <v>Mentor Occupational Hazard</v>
      </c>
      <c r="AA1165" s="37" t="str">
        <f t="shared" si="40"/>
        <v>Mentor's New Hope</v>
      </c>
      <c r="AB1165" s="37" t="str">
        <f t="shared" si="40"/>
        <v>Mooching Master</v>
      </c>
      <c r="AC1165" s="37" t="str">
        <f t="shared" si="40"/>
        <v>Mr. Exposition</v>
      </c>
      <c r="AD1165" s="37" t="str">
        <f t="shared" si="40"/>
        <v>Mr. Fixit</v>
      </c>
      <c r="AE1165" s="37" t="str">
        <f t="shared" si="40"/>
        <v>Obsolete Mentor</v>
      </c>
      <c r="AF1165" s="37" t="str">
        <f t="shared" si="40"/>
        <v>Old Master</v>
      </c>
      <c r="AG1165" s="37" t="str">
        <f t="shared" si="40"/>
        <v>Older and Wiser</v>
      </c>
      <c r="AH1165" s="37" t="str">
        <f t="shared" si="40"/>
        <v>Opposed Mentors</v>
      </c>
      <c r="AI1165" s="37" t="str">
        <f t="shared" si="40"/>
        <v>Quickly Demoted Leader</v>
      </c>
      <c r="AJ1165" s="37" t="str">
        <f t="shared" si="40"/>
        <v>Rebuilt Pedestal</v>
      </c>
      <c r="AK1165" s="37" t="str">
        <f t="shared" si="40"/>
        <v>Relegated Mentor</v>
      </c>
      <c r="AL1165" s="37" t="str">
        <f t="shared" si="40"/>
        <v>Renowned Selective Mentor</v>
      </c>
      <c r="AM1165" s="37" t="str">
        <f t="shared" si="40"/>
        <v>Sabotutor</v>
      </c>
      <c r="AN1165" s="37" t="str">
        <f t="shared" si="40"/>
        <v>Sexy Mentor</v>
      </c>
      <c r="AO1165" s="37" t="str">
        <f t="shared" si="40"/>
        <v>Sink-or-Swim Mentor</v>
      </c>
      <c r="AP1165" s="37" t="str">
        <f t="shared" si="40"/>
        <v>Spirit Advisor</v>
      </c>
      <c r="AQ1165" s="37" t="str">
        <f t="shared" si="40"/>
        <v>Stealth Mentor</v>
      </c>
      <c r="AR1165" s="37" t="str">
        <f t="shared" si="40"/>
        <v>Stern Teacher</v>
      </c>
      <c r="AS1165" s="37" t="str">
        <f t="shared" ref="AS1165:BX1165" si="41">VLOOKUP($A1165,1171:1181,AS1156)</f>
        <v>The Anticipator</v>
      </c>
      <c r="AT1165" s="37" t="str">
        <f t="shared" si="41"/>
        <v>The Face</v>
      </c>
      <c r="AU1165" s="37" t="str">
        <f t="shared" si="41"/>
        <v>The Fagin</v>
      </c>
      <c r="AV1165" s="37" t="str">
        <f t="shared" si="41"/>
        <v>The Judge</v>
      </c>
      <c r="AW1165" s="37" t="str">
        <f t="shared" si="41"/>
        <v>The Obi-Wannabe</v>
      </c>
      <c r="AX1165" s="37" t="str">
        <f t="shared" si="41"/>
        <v>The Old Convict</v>
      </c>
      <c r="AY1165" s="37" t="str">
        <f t="shared" si="41"/>
        <v>The Professor</v>
      </c>
      <c r="AZ1165" s="37" t="str">
        <f t="shared" si="41"/>
        <v>The Sponsor</v>
      </c>
      <c r="BA1165" s="37" t="str">
        <f t="shared" si="41"/>
        <v>The Svengali</v>
      </c>
      <c r="BB1165" s="37" t="str">
        <f t="shared" si="41"/>
        <v>The Watcher</v>
      </c>
      <c r="BC1165" s="37" t="str">
        <f t="shared" si="41"/>
        <v>Token Adult</v>
      </c>
      <c r="BD1165" s="37" t="str">
        <f t="shared" si="41"/>
        <v>Trickster Mentor</v>
      </c>
      <c r="BE1165" s="37" t="str">
        <f t="shared" si="41"/>
        <v>Wasteland Elder</v>
      </c>
      <c r="BF1165" s="37" t="str">
        <f t="shared" si="41"/>
        <v>White Man's Burden</v>
      </c>
      <c r="BG1165" s="37" t="str">
        <f t="shared" si="41"/>
        <v>Witch Doctor</v>
      </c>
      <c r="BH1165" s="37" t="str">
        <f t="shared" si="41"/>
        <v>Zen Survivor</v>
      </c>
      <c r="BI1165" s="37">
        <f t="shared" si="41"/>
        <v>0</v>
      </c>
      <c r="BJ1165" s="37">
        <f t="shared" si="41"/>
        <v>0</v>
      </c>
      <c r="BK1165" s="37">
        <f t="shared" si="41"/>
        <v>0</v>
      </c>
      <c r="BL1165" s="37">
        <f t="shared" si="41"/>
        <v>0</v>
      </c>
      <c r="BM1165" s="37">
        <f t="shared" si="41"/>
        <v>0</v>
      </c>
      <c r="BN1165" s="37">
        <f t="shared" si="41"/>
        <v>0</v>
      </c>
      <c r="BO1165" s="37">
        <f t="shared" si="41"/>
        <v>0</v>
      </c>
      <c r="BP1165" s="37">
        <f t="shared" si="41"/>
        <v>0</v>
      </c>
      <c r="BQ1165" s="37">
        <f t="shared" si="41"/>
        <v>0</v>
      </c>
      <c r="BR1165" s="37">
        <f t="shared" si="41"/>
        <v>0</v>
      </c>
      <c r="BS1165" s="37">
        <f t="shared" si="41"/>
        <v>0</v>
      </c>
      <c r="BT1165" s="37">
        <f t="shared" si="41"/>
        <v>0</v>
      </c>
      <c r="BU1165" s="37">
        <f t="shared" si="41"/>
        <v>0</v>
      </c>
      <c r="BV1165" s="37">
        <f t="shared" si="41"/>
        <v>0</v>
      </c>
      <c r="BW1165" s="37">
        <f t="shared" si="41"/>
        <v>0</v>
      </c>
      <c r="BX1165" s="37">
        <f t="shared" si="41"/>
        <v>0</v>
      </c>
      <c r="BY1165" s="37">
        <f t="shared" ref="BY1165:DD1165" si="42">VLOOKUP($A1165,1171:1181,BY1156)</f>
        <v>0</v>
      </c>
      <c r="BZ1165" s="37">
        <f t="shared" si="42"/>
        <v>0</v>
      </c>
      <c r="CA1165" s="37">
        <f t="shared" si="42"/>
        <v>0</v>
      </c>
      <c r="CB1165" s="37">
        <f t="shared" si="42"/>
        <v>0</v>
      </c>
      <c r="CC1165" s="37">
        <f t="shared" si="42"/>
        <v>0</v>
      </c>
      <c r="CD1165" s="37">
        <f t="shared" si="42"/>
        <v>0</v>
      </c>
      <c r="CE1165" s="37">
        <f t="shared" si="42"/>
        <v>0</v>
      </c>
      <c r="CF1165" s="37">
        <f t="shared" si="42"/>
        <v>0</v>
      </c>
      <c r="CG1165" s="37">
        <f t="shared" si="42"/>
        <v>0</v>
      </c>
      <c r="CH1165" s="37">
        <f t="shared" si="42"/>
        <v>0</v>
      </c>
      <c r="CI1165" s="37">
        <f t="shared" si="42"/>
        <v>0</v>
      </c>
      <c r="CJ1165" s="37">
        <f t="shared" si="42"/>
        <v>0</v>
      </c>
      <c r="CK1165" s="37">
        <f t="shared" si="42"/>
        <v>0</v>
      </c>
      <c r="CL1165" s="37">
        <f t="shared" si="42"/>
        <v>0</v>
      </c>
      <c r="CM1165" s="37">
        <f t="shared" si="42"/>
        <v>0</v>
      </c>
      <c r="CN1165" s="37">
        <f t="shared" si="42"/>
        <v>0</v>
      </c>
      <c r="CO1165" s="37">
        <f t="shared" si="42"/>
        <v>0</v>
      </c>
      <c r="CP1165" s="37">
        <f t="shared" si="42"/>
        <v>0</v>
      </c>
      <c r="CQ1165" s="37">
        <f t="shared" si="42"/>
        <v>0</v>
      </c>
      <c r="CR1165" s="37">
        <f t="shared" si="42"/>
        <v>0</v>
      </c>
      <c r="CS1165" s="37">
        <f t="shared" si="42"/>
        <v>0</v>
      </c>
      <c r="CT1165" s="37">
        <f t="shared" si="42"/>
        <v>0</v>
      </c>
      <c r="CU1165" s="37">
        <f t="shared" si="42"/>
        <v>0</v>
      </c>
      <c r="CV1165" s="37">
        <f t="shared" si="42"/>
        <v>0</v>
      </c>
      <c r="CW1165" s="37">
        <f t="shared" si="42"/>
        <v>0</v>
      </c>
      <c r="CX1165" s="37">
        <f t="shared" si="42"/>
        <v>0</v>
      </c>
      <c r="CY1165" s="37">
        <f t="shared" si="42"/>
        <v>0</v>
      </c>
      <c r="CZ1165" s="37">
        <f t="shared" si="42"/>
        <v>0</v>
      </c>
      <c r="DA1165" s="37">
        <f t="shared" si="42"/>
        <v>0</v>
      </c>
      <c r="DB1165" s="37">
        <f t="shared" si="42"/>
        <v>0</v>
      </c>
      <c r="DC1165" s="37">
        <f t="shared" si="42"/>
        <v>0</v>
      </c>
      <c r="DD1165" s="37">
        <f t="shared" si="42"/>
        <v>0</v>
      </c>
      <c r="DE1165" s="37">
        <f t="shared" ref="DE1165:EJ1165" si="43">VLOOKUP($A1165,1171:1181,DE1156)</f>
        <v>0</v>
      </c>
      <c r="DF1165" s="37">
        <f t="shared" si="43"/>
        <v>0</v>
      </c>
      <c r="DG1165" s="37">
        <f t="shared" si="43"/>
        <v>0</v>
      </c>
      <c r="DH1165" s="37">
        <f t="shared" si="43"/>
        <v>0</v>
      </c>
      <c r="DI1165" s="37">
        <f t="shared" si="43"/>
        <v>0</v>
      </c>
      <c r="DJ1165" s="37">
        <f t="shared" si="43"/>
        <v>0</v>
      </c>
      <c r="DK1165" s="37">
        <f t="shared" si="43"/>
        <v>0</v>
      </c>
      <c r="DL1165" s="37">
        <f t="shared" si="43"/>
        <v>0</v>
      </c>
      <c r="DM1165" s="37">
        <f t="shared" si="43"/>
        <v>0</v>
      </c>
      <c r="DN1165" s="37">
        <f t="shared" si="43"/>
        <v>0</v>
      </c>
      <c r="DO1165" s="37">
        <f t="shared" si="43"/>
        <v>0</v>
      </c>
      <c r="DP1165" s="37">
        <f t="shared" si="43"/>
        <v>0</v>
      </c>
      <c r="DQ1165" s="37">
        <f t="shared" si="43"/>
        <v>0</v>
      </c>
      <c r="DR1165" s="37">
        <f t="shared" si="43"/>
        <v>0</v>
      </c>
      <c r="DS1165" s="37">
        <f t="shared" si="43"/>
        <v>0</v>
      </c>
      <c r="DT1165" s="37">
        <f t="shared" si="43"/>
        <v>0</v>
      </c>
      <c r="DU1165" s="37">
        <f t="shared" si="43"/>
        <v>0</v>
      </c>
      <c r="DV1165" s="37">
        <f t="shared" si="43"/>
        <v>0</v>
      </c>
      <c r="DW1165" s="37">
        <f t="shared" si="43"/>
        <v>0</v>
      </c>
      <c r="DX1165" s="37">
        <f t="shared" si="43"/>
        <v>0</v>
      </c>
      <c r="DY1165" s="37">
        <f t="shared" si="43"/>
        <v>0</v>
      </c>
      <c r="DZ1165" s="37">
        <f t="shared" si="43"/>
        <v>0</v>
      </c>
      <c r="EA1165" s="37">
        <f t="shared" si="43"/>
        <v>0</v>
      </c>
      <c r="EB1165" s="37">
        <f t="shared" si="43"/>
        <v>0</v>
      </c>
      <c r="EC1165" s="37">
        <f t="shared" si="43"/>
        <v>0</v>
      </c>
      <c r="ED1165" s="37">
        <f t="shared" si="43"/>
        <v>0</v>
      </c>
      <c r="EE1165" s="37">
        <f t="shared" si="43"/>
        <v>0</v>
      </c>
      <c r="EF1165" s="37">
        <f t="shared" si="43"/>
        <v>0</v>
      </c>
      <c r="EG1165" s="37">
        <f t="shared" si="43"/>
        <v>0</v>
      </c>
      <c r="EH1165" s="37">
        <f t="shared" si="43"/>
        <v>0</v>
      </c>
      <c r="EI1165" s="37">
        <f t="shared" si="43"/>
        <v>0</v>
      </c>
      <c r="EJ1165" s="37">
        <f t="shared" si="43"/>
        <v>0</v>
      </c>
      <c r="EK1165" s="37">
        <f t="shared" ref="EK1165:EW1165" si="44">VLOOKUP($A1165,1171:1181,EK1156)</f>
        <v>0</v>
      </c>
      <c r="EL1165" s="37">
        <f t="shared" si="44"/>
        <v>0</v>
      </c>
      <c r="EM1165" s="37">
        <f t="shared" si="44"/>
        <v>0</v>
      </c>
      <c r="EN1165" s="37">
        <f t="shared" si="44"/>
        <v>0</v>
      </c>
      <c r="EO1165" s="37">
        <f t="shared" si="44"/>
        <v>0</v>
      </c>
      <c r="EP1165" s="37">
        <f t="shared" si="44"/>
        <v>0</v>
      </c>
      <c r="EQ1165" s="37">
        <f t="shared" si="44"/>
        <v>0</v>
      </c>
      <c r="ER1165" s="37">
        <f t="shared" si="44"/>
        <v>0</v>
      </c>
      <c r="ES1165" s="37">
        <f t="shared" si="44"/>
        <v>0</v>
      </c>
      <c r="ET1165" s="37">
        <f t="shared" si="44"/>
        <v>0</v>
      </c>
      <c r="EU1165" s="37">
        <f t="shared" si="44"/>
        <v>0</v>
      </c>
      <c r="EV1165" s="37">
        <f t="shared" si="44"/>
        <v>0</v>
      </c>
      <c r="EW1165" s="37">
        <f t="shared" si="44"/>
        <v>0</v>
      </c>
      <c r="EX1165" s="37"/>
    </row>
    <row r="1166" spans="1:154" hidden="1">
      <c r="A1166" s="75"/>
      <c r="M1166" s="37"/>
      <c r="N1166" s="37"/>
      <c r="O1166" s="37"/>
      <c r="P1166" s="37"/>
      <c r="Q1166" s="37"/>
      <c r="R1166" s="37"/>
      <c r="S1166" s="37"/>
      <c r="T1166" s="37"/>
      <c r="U1166" s="37"/>
      <c r="V1166" s="37"/>
      <c r="W1166" s="37"/>
      <c r="X1166" s="37"/>
      <c r="Y1166" s="37"/>
      <c r="Z1166" s="37"/>
      <c r="AA1166" s="37"/>
      <c r="AB1166" s="37"/>
      <c r="AC1166" s="37"/>
      <c r="AD1166" s="37"/>
      <c r="AE1166" s="37"/>
      <c r="AF1166" s="37"/>
      <c r="AG1166" s="37"/>
      <c r="AH1166" s="37"/>
      <c r="AI1166" s="37"/>
      <c r="AJ1166" s="37"/>
      <c r="AK1166" s="37"/>
      <c r="AL1166" s="37"/>
      <c r="AM1166" s="37"/>
      <c r="AN1166" s="37"/>
      <c r="AO1166" s="37"/>
      <c r="AP1166" s="37"/>
      <c r="AQ1166" s="37"/>
      <c r="AR1166" s="37"/>
      <c r="AS1166" s="37"/>
      <c r="AT1166" s="37"/>
      <c r="AU1166" s="37"/>
      <c r="AV1166" s="37"/>
      <c r="AW1166" s="37"/>
      <c r="AX1166" s="37"/>
      <c r="AY1166" s="37"/>
      <c r="AZ1166" s="37"/>
      <c r="BA1166" s="37"/>
      <c r="BB1166" s="37"/>
      <c r="BC1166" s="37"/>
      <c r="BD1166" s="37"/>
      <c r="BE1166" s="37"/>
      <c r="BF1166" s="37"/>
      <c r="BG1166" s="37"/>
      <c r="BH1166" s="37"/>
      <c r="BI1166" s="37"/>
      <c r="BJ1166" s="37"/>
      <c r="BK1166" s="37"/>
      <c r="BL1166" s="37"/>
      <c r="BM1166" s="37"/>
      <c r="BN1166" s="37"/>
      <c r="BO1166" s="37"/>
      <c r="BP1166" s="37"/>
      <c r="BQ1166" s="37"/>
      <c r="BR1166" s="37"/>
      <c r="BS1166" s="37"/>
      <c r="BT1166" s="37"/>
      <c r="BU1166" s="37"/>
      <c r="BV1166" s="37"/>
      <c r="BW1166" s="37"/>
      <c r="BX1166" s="37"/>
      <c r="BY1166" s="37"/>
      <c r="BZ1166" s="37"/>
      <c r="CA1166" s="37"/>
      <c r="CB1166" s="37"/>
      <c r="CC1166" s="37"/>
      <c r="CD1166" s="37"/>
      <c r="CE1166" s="37"/>
      <c r="CF1166" s="37"/>
      <c r="CG1166" s="37"/>
      <c r="CH1166" s="37"/>
      <c r="CI1166" s="37"/>
      <c r="CJ1166" s="37"/>
      <c r="CK1166" s="37"/>
      <c r="CL1166" s="37"/>
      <c r="CM1166" s="37"/>
      <c r="CN1166" s="37"/>
      <c r="CO1166" s="37"/>
      <c r="CP1166" s="37"/>
      <c r="CQ1166" s="37"/>
      <c r="CR1166" s="37"/>
      <c r="CS1166" s="37"/>
      <c r="CT1166" s="37"/>
      <c r="CU1166" s="37"/>
      <c r="CV1166" s="37"/>
      <c r="CW1166" s="37"/>
      <c r="CX1166" s="37"/>
      <c r="CY1166" s="37"/>
      <c r="CZ1166" s="37"/>
      <c r="DA1166" s="37"/>
      <c r="DB1166" s="37"/>
      <c r="DC1166" s="37"/>
      <c r="DD1166" s="37"/>
      <c r="DE1166" s="37"/>
      <c r="DF1166" s="37"/>
      <c r="DG1166" s="37"/>
      <c r="DH1166" s="37"/>
      <c r="DI1166" s="37"/>
      <c r="DJ1166" s="37"/>
      <c r="DK1166" s="37"/>
      <c r="DL1166" s="37"/>
      <c r="DM1166" s="37"/>
      <c r="DN1166" s="37"/>
      <c r="DO1166" s="37"/>
      <c r="DP1166" s="37"/>
      <c r="DQ1166" s="37"/>
      <c r="DR1166" s="37"/>
      <c r="DS1166" s="37"/>
      <c r="DT1166" s="37"/>
      <c r="DU1166" s="37"/>
      <c r="DV1166" s="37"/>
      <c r="DW1166" s="37"/>
      <c r="DX1166" s="37"/>
      <c r="DY1166" s="37"/>
      <c r="DZ1166" s="37"/>
      <c r="EA1166" s="37"/>
      <c r="EB1166" s="37"/>
      <c r="EC1166" s="37"/>
      <c r="ED1166" s="37"/>
      <c r="EE1166" s="37"/>
      <c r="EF1166" s="37"/>
      <c r="EG1166" s="37"/>
      <c r="EH1166" s="37"/>
      <c r="EI1166" s="37"/>
      <c r="EJ1166" s="37"/>
      <c r="EK1166" s="37"/>
      <c r="EL1166" s="37"/>
      <c r="EM1166" s="37"/>
      <c r="EN1166" s="37"/>
      <c r="EO1166" s="37"/>
      <c r="EP1166" s="37"/>
      <c r="EQ1166" s="37"/>
      <c r="ER1166" s="37"/>
      <c r="ES1166" s="37"/>
      <c r="ET1166" s="37"/>
      <c r="EU1166" s="37"/>
      <c r="EV1166" s="37"/>
      <c r="EW1166" s="37"/>
      <c r="EX1166" s="37"/>
    </row>
    <row r="1167" spans="1:154" hidden="1">
      <c r="A1167" s="75">
        <f>A23</f>
        <v>0</v>
      </c>
      <c r="B1167" s="37" t="e">
        <f t="shared" ref="B1167:L1167" si="45">VLOOKUP($A1167,1171:1181,B1156)</f>
        <v>#N/A</v>
      </c>
      <c r="C1167" s="37" t="e">
        <f t="shared" si="45"/>
        <v>#N/A</v>
      </c>
      <c r="D1167" s="37" t="e">
        <f t="shared" si="45"/>
        <v>#N/A</v>
      </c>
      <c r="E1167" s="37" t="e">
        <f t="shared" si="45"/>
        <v>#N/A</v>
      </c>
      <c r="F1167" s="37" t="e">
        <f t="shared" si="45"/>
        <v>#N/A</v>
      </c>
      <c r="G1167" s="37" t="e">
        <f t="shared" si="45"/>
        <v>#N/A</v>
      </c>
      <c r="H1167" s="37" t="e">
        <f t="shared" si="45"/>
        <v>#N/A</v>
      </c>
      <c r="I1167" s="37" t="e">
        <f t="shared" si="45"/>
        <v>#N/A</v>
      </c>
      <c r="J1167" s="37" t="e">
        <f t="shared" si="45"/>
        <v>#N/A</v>
      </c>
      <c r="K1167" s="37" t="e">
        <f t="shared" si="45"/>
        <v>#N/A</v>
      </c>
      <c r="L1167" s="37" t="e">
        <f t="shared" si="45"/>
        <v>#N/A</v>
      </c>
      <c r="M1167" s="37" t="e">
        <f t="shared" ref="M1167:AR1167" si="46">VLOOKUP($A1167,1171:1181,M1156)</f>
        <v>#N/A</v>
      </c>
      <c r="N1167" s="37" t="e">
        <f t="shared" si="46"/>
        <v>#N/A</v>
      </c>
      <c r="O1167" s="37" t="e">
        <f t="shared" si="46"/>
        <v>#N/A</v>
      </c>
      <c r="P1167" s="37" t="e">
        <f t="shared" si="46"/>
        <v>#N/A</v>
      </c>
      <c r="Q1167" s="37" t="e">
        <f t="shared" si="46"/>
        <v>#N/A</v>
      </c>
      <c r="R1167" s="37" t="e">
        <f t="shared" si="46"/>
        <v>#N/A</v>
      </c>
      <c r="S1167" s="37" t="e">
        <f t="shared" si="46"/>
        <v>#N/A</v>
      </c>
      <c r="T1167" s="37" t="e">
        <f t="shared" si="46"/>
        <v>#N/A</v>
      </c>
      <c r="U1167" s="37" t="e">
        <f t="shared" si="46"/>
        <v>#N/A</v>
      </c>
      <c r="V1167" s="37" t="e">
        <f t="shared" si="46"/>
        <v>#N/A</v>
      </c>
      <c r="W1167" s="37" t="e">
        <f t="shared" si="46"/>
        <v>#N/A</v>
      </c>
      <c r="X1167" s="37" t="e">
        <f t="shared" si="46"/>
        <v>#N/A</v>
      </c>
      <c r="Y1167" s="37" t="e">
        <f t="shared" si="46"/>
        <v>#N/A</v>
      </c>
      <c r="Z1167" s="37" t="e">
        <f t="shared" si="46"/>
        <v>#N/A</v>
      </c>
      <c r="AA1167" s="37" t="e">
        <f t="shared" si="46"/>
        <v>#N/A</v>
      </c>
      <c r="AB1167" s="37" t="e">
        <f t="shared" si="46"/>
        <v>#N/A</v>
      </c>
      <c r="AC1167" s="37" t="e">
        <f t="shared" si="46"/>
        <v>#N/A</v>
      </c>
      <c r="AD1167" s="37" t="e">
        <f t="shared" si="46"/>
        <v>#N/A</v>
      </c>
      <c r="AE1167" s="37" t="e">
        <f t="shared" si="46"/>
        <v>#N/A</v>
      </c>
      <c r="AF1167" s="37" t="e">
        <f t="shared" si="46"/>
        <v>#N/A</v>
      </c>
      <c r="AG1167" s="37" t="e">
        <f t="shared" si="46"/>
        <v>#N/A</v>
      </c>
      <c r="AH1167" s="37" t="e">
        <f t="shared" si="46"/>
        <v>#N/A</v>
      </c>
      <c r="AI1167" s="37" t="e">
        <f t="shared" si="46"/>
        <v>#N/A</v>
      </c>
      <c r="AJ1167" s="37" t="e">
        <f t="shared" si="46"/>
        <v>#N/A</v>
      </c>
      <c r="AK1167" s="37" t="e">
        <f t="shared" si="46"/>
        <v>#N/A</v>
      </c>
      <c r="AL1167" s="37" t="e">
        <f t="shared" si="46"/>
        <v>#N/A</v>
      </c>
      <c r="AM1167" s="37" t="e">
        <f t="shared" si="46"/>
        <v>#N/A</v>
      </c>
      <c r="AN1167" s="37" t="e">
        <f t="shared" si="46"/>
        <v>#N/A</v>
      </c>
      <c r="AO1167" s="37" t="e">
        <f t="shared" si="46"/>
        <v>#N/A</v>
      </c>
      <c r="AP1167" s="37" t="e">
        <f t="shared" si="46"/>
        <v>#N/A</v>
      </c>
      <c r="AQ1167" s="37" t="e">
        <f t="shared" si="46"/>
        <v>#N/A</v>
      </c>
      <c r="AR1167" s="37" t="e">
        <f t="shared" si="46"/>
        <v>#N/A</v>
      </c>
      <c r="AS1167" s="37" t="e">
        <f t="shared" ref="AS1167:BX1167" si="47">VLOOKUP($A1167,1171:1181,AS1156)</f>
        <v>#N/A</v>
      </c>
      <c r="AT1167" s="37" t="e">
        <f t="shared" si="47"/>
        <v>#N/A</v>
      </c>
      <c r="AU1167" s="37" t="e">
        <f t="shared" si="47"/>
        <v>#N/A</v>
      </c>
      <c r="AV1167" s="37" t="e">
        <f t="shared" si="47"/>
        <v>#N/A</v>
      </c>
      <c r="AW1167" s="37" t="e">
        <f t="shared" si="47"/>
        <v>#N/A</v>
      </c>
      <c r="AX1167" s="37" t="e">
        <f t="shared" si="47"/>
        <v>#N/A</v>
      </c>
      <c r="AY1167" s="37" t="e">
        <f t="shared" si="47"/>
        <v>#N/A</v>
      </c>
      <c r="AZ1167" s="37" t="e">
        <f t="shared" si="47"/>
        <v>#N/A</v>
      </c>
      <c r="BA1167" s="37" t="e">
        <f t="shared" si="47"/>
        <v>#N/A</v>
      </c>
      <c r="BB1167" s="37" t="e">
        <f t="shared" si="47"/>
        <v>#N/A</v>
      </c>
      <c r="BC1167" s="37" t="e">
        <f t="shared" si="47"/>
        <v>#N/A</v>
      </c>
      <c r="BD1167" s="37" t="e">
        <f t="shared" si="47"/>
        <v>#N/A</v>
      </c>
      <c r="BE1167" s="37" t="e">
        <f t="shared" si="47"/>
        <v>#N/A</v>
      </c>
      <c r="BF1167" s="37" t="e">
        <f t="shared" si="47"/>
        <v>#N/A</v>
      </c>
      <c r="BG1167" s="37" t="e">
        <f t="shared" si="47"/>
        <v>#N/A</v>
      </c>
      <c r="BH1167" s="37" t="e">
        <f t="shared" si="47"/>
        <v>#N/A</v>
      </c>
      <c r="BI1167" s="37" t="e">
        <f t="shared" si="47"/>
        <v>#N/A</v>
      </c>
      <c r="BJ1167" s="37" t="e">
        <f t="shared" si="47"/>
        <v>#N/A</v>
      </c>
      <c r="BK1167" s="37" t="e">
        <f t="shared" si="47"/>
        <v>#N/A</v>
      </c>
      <c r="BL1167" s="37" t="e">
        <f t="shared" si="47"/>
        <v>#N/A</v>
      </c>
      <c r="BM1167" s="37" t="e">
        <f t="shared" si="47"/>
        <v>#N/A</v>
      </c>
      <c r="BN1167" s="37" t="e">
        <f t="shared" si="47"/>
        <v>#N/A</v>
      </c>
      <c r="BO1167" s="37" t="e">
        <f t="shared" si="47"/>
        <v>#N/A</v>
      </c>
      <c r="BP1167" s="37" t="e">
        <f t="shared" si="47"/>
        <v>#N/A</v>
      </c>
      <c r="BQ1167" s="37" t="e">
        <f t="shared" si="47"/>
        <v>#N/A</v>
      </c>
      <c r="BR1167" s="37" t="e">
        <f t="shared" si="47"/>
        <v>#N/A</v>
      </c>
      <c r="BS1167" s="37" t="e">
        <f t="shared" si="47"/>
        <v>#N/A</v>
      </c>
      <c r="BT1167" s="37" t="e">
        <f t="shared" si="47"/>
        <v>#N/A</v>
      </c>
      <c r="BU1167" s="37" t="e">
        <f t="shared" si="47"/>
        <v>#N/A</v>
      </c>
      <c r="BV1167" s="37" t="e">
        <f t="shared" si="47"/>
        <v>#N/A</v>
      </c>
      <c r="BW1167" s="37" t="e">
        <f t="shared" si="47"/>
        <v>#N/A</v>
      </c>
      <c r="BX1167" s="37" t="e">
        <f t="shared" si="47"/>
        <v>#N/A</v>
      </c>
      <c r="BY1167" s="37" t="e">
        <f t="shared" ref="BY1167:DD1167" si="48">VLOOKUP($A1167,1171:1181,BY1156)</f>
        <v>#N/A</v>
      </c>
      <c r="BZ1167" s="37" t="e">
        <f t="shared" si="48"/>
        <v>#N/A</v>
      </c>
      <c r="CA1167" s="37" t="e">
        <f t="shared" si="48"/>
        <v>#N/A</v>
      </c>
      <c r="CB1167" s="37" t="e">
        <f t="shared" si="48"/>
        <v>#N/A</v>
      </c>
      <c r="CC1167" s="37" t="e">
        <f t="shared" si="48"/>
        <v>#N/A</v>
      </c>
      <c r="CD1167" s="37" t="e">
        <f t="shared" si="48"/>
        <v>#N/A</v>
      </c>
      <c r="CE1167" s="37" t="e">
        <f t="shared" si="48"/>
        <v>#N/A</v>
      </c>
      <c r="CF1167" s="37" t="e">
        <f t="shared" si="48"/>
        <v>#N/A</v>
      </c>
      <c r="CG1167" s="37" t="e">
        <f t="shared" si="48"/>
        <v>#N/A</v>
      </c>
      <c r="CH1167" s="37" t="e">
        <f t="shared" si="48"/>
        <v>#N/A</v>
      </c>
      <c r="CI1167" s="37" t="e">
        <f t="shared" si="48"/>
        <v>#N/A</v>
      </c>
      <c r="CJ1167" s="37" t="e">
        <f t="shared" si="48"/>
        <v>#N/A</v>
      </c>
      <c r="CK1167" s="37" t="e">
        <f t="shared" si="48"/>
        <v>#N/A</v>
      </c>
      <c r="CL1167" s="37" t="e">
        <f t="shared" si="48"/>
        <v>#N/A</v>
      </c>
      <c r="CM1167" s="37" t="e">
        <f t="shared" si="48"/>
        <v>#N/A</v>
      </c>
      <c r="CN1167" s="37" t="e">
        <f t="shared" si="48"/>
        <v>#N/A</v>
      </c>
      <c r="CO1167" s="37" t="e">
        <f t="shared" si="48"/>
        <v>#N/A</v>
      </c>
      <c r="CP1167" s="37" t="e">
        <f t="shared" si="48"/>
        <v>#N/A</v>
      </c>
      <c r="CQ1167" s="37" t="e">
        <f t="shared" si="48"/>
        <v>#N/A</v>
      </c>
      <c r="CR1167" s="37" t="e">
        <f t="shared" si="48"/>
        <v>#N/A</v>
      </c>
      <c r="CS1167" s="37" t="e">
        <f t="shared" si="48"/>
        <v>#N/A</v>
      </c>
      <c r="CT1167" s="37" t="e">
        <f t="shared" si="48"/>
        <v>#N/A</v>
      </c>
      <c r="CU1167" s="37" t="e">
        <f t="shared" si="48"/>
        <v>#N/A</v>
      </c>
      <c r="CV1167" s="37" t="e">
        <f t="shared" si="48"/>
        <v>#N/A</v>
      </c>
      <c r="CW1167" s="37" t="e">
        <f t="shared" si="48"/>
        <v>#N/A</v>
      </c>
      <c r="CX1167" s="37" t="e">
        <f t="shared" si="48"/>
        <v>#N/A</v>
      </c>
      <c r="CY1167" s="37" t="e">
        <f t="shared" si="48"/>
        <v>#N/A</v>
      </c>
      <c r="CZ1167" s="37" t="e">
        <f t="shared" si="48"/>
        <v>#N/A</v>
      </c>
      <c r="DA1167" s="37" t="e">
        <f t="shared" si="48"/>
        <v>#N/A</v>
      </c>
      <c r="DB1167" s="37" t="e">
        <f t="shared" si="48"/>
        <v>#N/A</v>
      </c>
      <c r="DC1167" s="37" t="e">
        <f t="shared" si="48"/>
        <v>#N/A</v>
      </c>
      <c r="DD1167" s="37" t="e">
        <f t="shared" si="48"/>
        <v>#N/A</v>
      </c>
      <c r="DE1167" s="37" t="e">
        <f t="shared" ref="DE1167:EJ1167" si="49">VLOOKUP($A1167,1171:1181,DE1156)</f>
        <v>#N/A</v>
      </c>
      <c r="DF1167" s="37" t="e">
        <f t="shared" si="49"/>
        <v>#N/A</v>
      </c>
      <c r="DG1167" s="37" t="e">
        <f t="shared" si="49"/>
        <v>#N/A</v>
      </c>
      <c r="DH1167" s="37" t="e">
        <f t="shared" si="49"/>
        <v>#N/A</v>
      </c>
      <c r="DI1167" s="37" t="e">
        <f t="shared" si="49"/>
        <v>#N/A</v>
      </c>
      <c r="DJ1167" s="37" t="e">
        <f t="shared" si="49"/>
        <v>#N/A</v>
      </c>
      <c r="DK1167" s="37" t="e">
        <f t="shared" si="49"/>
        <v>#N/A</v>
      </c>
      <c r="DL1167" s="37" t="e">
        <f t="shared" si="49"/>
        <v>#N/A</v>
      </c>
      <c r="DM1167" s="37" t="e">
        <f t="shared" si="49"/>
        <v>#N/A</v>
      </c>
      <c r="DN1167" s="37" t="e">
        <f t="shared" si="49"/>
        <v>#N/A</v>
      </c>
      <c r="DO1167" s="37" t="e">
        <f t="shared" si="49"/>
        <v>#N/A</v>
      </c>
      <c r="DP1167" s="37" t="e">
        <f t="shared" si="49"/>
        <v>#N/A</v>
      </c>
      <c r="DQ1167" s="37" t="e">
        <f t="shared" si="49"/>
        <v>#N/A</v>
      </c>
      <c r="DR1167" s="37" t="e">
        <f t="shared" si="49"/>
        <v>#N/A</v>
      </c>
      <c r="DS1167" s="37" t="e">
        <f t="shared" si="49"/>
        <v>#N/A</v>
      </c>
      <c r="DT1167" s="37" t="e">
        <f t="shared" si="49"/>
        <v>#N/A</v>
      </c>
      <c r="DU1167" s="37" t="e">
        <f t="shared" si="49"/>
        <v>#N/A</v>
      </c>
      <c r="DV1167" s="37" t="e">
        <f t="shared" si="49"/>
        <v>#N/A</v>
      </c>
      <c r="DW1167" s="37" t="e">
        <f t="shared" si="49"/>
        <v>#N/A</v>
      </c>
      <c r="DX1167" s="37" t="e">
        <f t="shared" si="49"/>
        <v>#N/A</v>
      </c>
      <c r="DY1167" s="37" t="e">
        <f t="shared" si="49"/>
        <v>#N/A</v>
      </c>
      <c r="DZ1167" s="37" t="e">
        <f t="shared" si="49"/>
        <v>#N/A</v>
      </c>
      <c r="EA1167" s="37" t="e">
        <f t="shared" si="49"/>
        <v>#N/A</v>
      </c>
      <c r="EB1167" s="37" t="e">
        <f t="shared" si="49"/>
        <v>#N/A</v>
      </c>
      <c r="EC1167" s="37" t="e">
        <f t="shared" si="49"/>
        <v>#N/A</v>
      </c>
      <c r="ED1167" s="37" t="e">
        <f t="shared" si="49"/>
        <v>#N/A</v>
      </c>
      <c r="EE1167" s="37" t="e">
        <f t="shared" si="49"/>
        <v>#N/A</v>
      </c>
      <c r="EF1167" s="37" t="e">
        <f t="shared" si="49"/>
        <v>#N/A</v>
      </c>
      <c r="EG1167" s="37" t="e">
        <f t="shared" si="49"/>
        <v>#N/A</v>
      </c>
      <c r="EH1167" s="37" t="e">
        <f t="shared" si="49"/>
        <v>#N/A</v>
      </c>
      <c r="EI1167" s="37" t="e">
        <f t="shared" si="49"/>
        <v>#N/A</v>
      </c>
      <c r="EJ1167" s="37" t="e">
        <f t="shared" si="49"/>
        <v>#N/A</v>
      </c>
      <c r="EK1167" s="37" t="e">
        <f t="shared" ref="EK1167:EW1167" si="50">VLOOKUP($A1167,1171:1181,EK1156)</f>
        <v>#N/A</v>
      </c>
      <c r="EL1167" s="37" t="e">
        <f t="shared" si="50"/>
        <v>#N/A</v>
      </c>
      <c r="EM1167" s="37" t="e">
        <f t="shared" si="50"/>
        <v>#N/A</v>
      </c>
      <c r="EN1167" s="37" t="e">
        <f t="shared" si="50"/>
        <v>#N/A</v>
      </c>
      <c r="EO1167" s="37" t="e">
        <f t="shared" si="50"/>
        <v>#N/A</v>
      </c>
      <c r="EP1167" s="37" t="e">
        <f t="shared" si="50"/>
        <v>#N/A</v>
      </c>
      <c r="EQ1167" s="37" t="e">
        <f t="shared" si="50"/>
        <v>#N/A</v>
      </c>
      <c r="ER1167" s="37" t="e">
        <f t="shared" si="50"/>
        <v>#N/A</v>
      </c>
      <c r="ES1167" s="37" t="e">
        <f t="shared" si="50"/>
        <v>#N/A</v>
      </c>
      <c r="ET1167" s="37" t="e">
        <f t="shared" si="50"/>
        <v>#N/A</v>
      </c>
      <c r="EU1167" s="37" t="e">
        <f t="shared" si="50"/>
        <v>#N/A</v>
      </c>
      <c r="EV1167" s="37" t="e">
        <f t="shared" si="50"/>
        <v>#N/A</v>
      </c>
      <c r="EW1167" s="37" t="e">
        <f t="shared" si="50"/>
        <v>#N/A</v>
      </c>
      <c r="EX1167" s="37"/>
    </row>
    <row r="1168" spans="1:154" hidden="1">
      <c r="M1168" s="37"/>
      <c r="N1168" s="37"/>
      <c r="O1168" s="37"/>
      <c r="P1168" s="37"/>
      <c r="Q1168" s="37"/>
      <c r="R1168" s="37"/>
      <c r="S1168" s="37"/>
      <c r="T1168" s="37"/>
      <c r="U1168" s="37"/>
      <c r="V1168" s="37"/>
      <c r="W1168" s="37"/>
      <c r="X1168" s="37"/>
      <c r="Y1168" s="37"/>
      <c r="Z1168" s="37"/>
      <c r="AA1168" s="37"/>
      <c r="AB1168" s="37"/>
      <c r="AC1168" s="37"/>
      <c r="AD1168" s="37"/>
      <c r="AE1168" s="37"/>
      <c r="AF1168" s="37"/>
      <c r="AG1168" s="37"/>
      <c r="AH1168" s="37"/>
      <c r="AI1168" s="37"/>
      <c r="AJ1168" s="37"/>
      <c r="AK1168" s="37"/>
      <c r="AL1168" s="37"/>
      <c r="AM1168" s="37"/>
      <c r="AN1168" s="37"/>
      <c r="AO1168" s="37"/>
      <c r="AP1168" s="37"/>
      <c r="AQ1168" s="37"/>
      <c r="AR1168" s="37"/>
      <c r="AS1168" s="37"/>
      <c r="AT1168" s="37"/>
      <c r="AU1168" s="37"/>
      <c r="AV1168" s="37"/>
      <c r="AW1168" s="37"/>
      <c r="AX1168" s="37"/>
      <c r="AY1168" s="37"/>
      <c r="AZ1168" s="37"/>
      <c r="BA1168" s="37"/>
      <c r="BB1168" s="37"/>
      <c r="BC1168" s="37"/>
      <c r="BD1168" s="37"/>
      <c r="BE1168" s="37"/>
      <c r="BF1168" s="37"/>
      <c r="BG1168" s="37"/>
      <c r="BH1168" s="37"/>
      <c r="BI1168" s="37"/>
      <c r="BJ1168" s="37"/>
      <c r="BK1168" s="37"/>
      <c r="BL1168" s="37"/>
      <c r="BM1168" s="37"/>
      <c r="BN1168" s="37"/>
      <c r="BO1168" s="37"/>
      <c r="BP1168" s="37"/>
      <c r="BQ1168" s="37"/>
      <c r="BR1168" s="37"/>
      <c r="BS1168" s="37"/>
      <c r="BT1168" s="37"/>
      <c r="BU1168" s="37"/>
      <c r="BV1168" s="37"/>
      <c r="BW1168" s="37"/>
      <c r="BX1168" s="37"/>
      <c r="BY1168" s="37"/>
      <c r="BZ1168" s="37"/>
      <c r="CA1168" s="37"/>
      <c r="CB1168" s="37"/>
      <c r="CC1168" s="37"/>
      <c r="CD1168" s="37"/>
      <c r="CE1168" s="37"/>
      <c r="CF1168" s="37"/>
      <c r="CG1168" s="37"/>
      <c r="CH1168" s="37"/>
      <c r="CI1168" s="37"/>
      <c r="CJ1168" s="37"/>
      <c r="CK1168" s="37"/>
      <c r="CL1168" s="37"/>
      <c r="CM1168" s="37"/>
      <c r="CN1168" s="37"/>
      <c r="CO1168" s="37"/>
      <c r="CP1168" s="37"/>
      <c r="CQ1168" s="37"/>
      <c r="CR1168" s="37"/>
      <c r="CS1168" s="37"/>
      <c r="CT1168" s="37"/>
      <c r="CU1168" s="37"/>
      <c r="CV1168" s="37"/>
      <c r="CW1168" s="37"/>
      <c r="CX1168" s="37"/>
      <c r="CY1168" s="37"/>
      <c r="CZ1168" s="37"/>
      <c r="DA1168" s="37"/>
      <c r="DB1168" s="37"/>
      <c r="DC1168" s="37"/>
      <c r="DD1168" s="37"/>
      <c r="DE1168" s="37"/>
      <c r="DF1168" s="37"/>
      <c r="DG1168" s="37"/>
      <c r="DH1168" s="37"/>
      <c r="DI1168" s="37"/>
      <c r="DJ1168" s="37"/>
      <c r="DK1168" s="37"/>
      <c r="DL1168" s="37"/>
      <c r="DM1168" s="37"/>
      <c r="DN1168" s="37"/>
      <c r="DO1168" s="37"/>
      <c r="DP1168" s="37"/>
      <c r="DQ1168" s="37"/>
      <c r="DR1168" s="37"/>
      <c r="DS1168" s="37"/>
      <c r="DT1168" s="37"/>
      <c r="DU1168" s="37"/>
      <c r="DV1168" s="37"/>
      <c r="DW1168" s="37"/>
      <c r="DX1168" s="37"/>
      <c r="DY1168" s="37"/>
      <c r="DZ1168" s="37"/>
      <c r="EA1168" s="37"/>
      <c r="EB1168" s="37"/>
      <c r="EC1168" s="37"/>
      <c r="ED1168" s="37"/>
      <c r="EE1168" s="37"/>
      <c r="EF1168" s="37"/>
      <c r="EG1168" s="37"/>
      <c r="EH1168" s="37"/>
      <c r="EI1168" s="37"/>
      <c r="EJ1168" s="37"/>
      <c r="EK1168" s="37"/>
      <c r="EL1168" s="37"/>
      <c r="EM1168" s="37"/>
      <c r="EN1168" s="37"/>
      <c r="EO1168" s="37"/>
      <c r="EP1168" s="37"/>
      <c r="EQ1168" s="37"/>
      <c r="ER1168" s="37"/>
      <c r="ES1168" s="37"/>
      <c r="ET1168" s="37"/>
      <c r="EU1168" s="37"/>
      <c r="EV1168" s="37"/>
      <c r="EW1168" s="37"/>
      <c r="EX1168" s="37"/>
    </row>
    <row r="1169" spans="1:256" hidden="1">
      <c r="EX1169" s="37"/>
    </row>
    <row r="1170" spans="1:256" ht="30" hidden="1">
      <c r="A1170" s="83" t="s">
        <v>3263</v>
      </c>
      <c r="B1170" s="25" t="s">
        <v>2296</v>
      </c>
      <c r="C1170" s="25" t="s">
        <v>2825</v>
      </c>
      <c r="D1170" s="25" t="s">
        <v>2640</v>
      </c>
      <c r="E1170" s="25" t="s">
        <v>2828</v>
      </c>
      <c r="F1170" s="25" t="s">
        <v>2290</v>
      </c>
      <c r="G1170" s="25" t="s">
        <v>2292</v>
      </c>
      <c r="H1170" s="25" t="s">
        <v>2294</v>
      </c>
      <c r="I1170" s="25" t="s">
        <v>2298</v>
      </c>
      <c r="J1170" s="25" t="s">
        <v>2299</v>
      </c>
      <c r="K1170" s="25" t="s">
        <v>2522</v>
      </c>
      <c r="L1170" s="25" t="s">
        <v>2523</v>
      </c>
      <c r="M1170" s="25" t="s">
        <v>2694</v>
      </c>
      <c r="N1170" s="25" t="s">
        <v>2225</v>
      </c>
      <c r="O1170" s="25" t="s">
        <v>2229</v>
      </c>
      <c r="P1170" s="25" t="s">
        <v>2231</v>
      </c>
      <c r="Q1170" s="25" t="s">
        <v>2436</v>
      </c>
      <c r="R1170" s="25" t="s">
        <v>2590</v>
      </c>
      <c r="S1170" s="25" t="s">
        <v>2696</v>
      </c>
      <c r="T1170" s="25" t="s">
        <v>2239</v>
      </c>
      <c r="U1170" s="25" t="s">
        <v>2491</v>
      </c>
      <c r="V1170" s="25" t="s">
        <v>2555</v>
      </c>
      <c r="W1170" s="25" t="s">
        <v>2483</v>
      </c>
      <c r="X1170" s="25" t="s">
        <v>2485</v>
      </c>
      <c r="Y1170" s="25" t="s">
        <v>2631</v>
      </c>
      <c r="Z1170" s="25" t="s">
        <v>2633</v>
      </c>
      <c r="AA1170" s="25" t="s">
        <v>2281</v>
      </c>
      <c r="AB1170" s="25" t="s">
        <v>2283</v>
      </c>
      <c r="AC1170" s="25" t="s">
        <v>2285</v>
      </c>
      <c r="AD1170" s="25" t="s">
        <v>2287</v>
      </c>
      <c r="AE1170" s="25" t="s">
        <v>2288</v>
      </c>
      <c r="AF1170" s="25" t="s">
        <v>2156</v>
      </c>
      <c r="AG1170" s="25" t="s">
        <v>2160</v>
      </c>
      <c r="AH1170" s="45" t="s">
        <v>2616</v>
      </c>
      <c r="AI1170" s="25" t="s">
        <v>2162</v>
      </c>
      <c r="AJ1170" s="25" t="s">
        <v>2305</v>
      </c>
      <c r="AK1170" s="25" t="s">
        <v>2307</v>
      </c>
      <c r="AL1170" s="25" t="s">
        <v>2309</v>
      </c>
      <c r="AM1170" s="25" t="s">
        <v>2311</v>
      </c>
      <c r="AN1170" s="25" t="s">
        <v>2526</v>
      </c>
      <c r="AO1170" s="25" t="s">
        <v>2496</v>
      </c>
      <c r="AP1170" t="s">
        <v>1266</v>
      </c>
      <c r="AQ1170" s="25" t="s">
        <v>2313</v>
      </c>
      <c r="AR1170" s="25" t="s">
        <v>2315</v>
      </c>
      <c r="AS1170" s="25" t="s">
        <v>2531</v>
      </c>
      <c r="AT1170" s="25" t="s">
        <v>2533</v>
      </c>
      <c r="AU1170" s="25" t="s">
        <v>2538</v>
      </c>
      <c r="AV1170" s="25" t="s">
        <v>2688</v>
      </c>
      <c r="AW1170" s="25" t="s">
        <v>2690</v>
      </c>
      <c r="AX1170" s="25" t="s">
        <v>2068</v>
      </c>
      <c r="AY1170" s="25" t="s">
        <v>3452</v>
      </c>
      <c r="AZ1170" s="25" t="s">
        <v>2076</v>
      </c>
      <c r="BA1170" s="25" t="s">
        <v>2078</v>
      </c>
      <c r="BB1170" s="25" t="s">
        <v>2074</v>
      </c>
      <c r="BC1170" s="25" t="s">
        <v>2702</v>
      </c>
      <c r="BD1170" s="25" t="s">
        <v>2080</v>
      </c>
      <c r="BE1170" s="25" t="s">
        <v>2082</v>
      </c>
      <c r="BF1170" s="25" t="s">
        <v>2084</v>
      </c>
      <c r="BG1170" s="25" t="s">
        <v>2233</v>
      </c>
      <c r="BH1170" s="25" t="s">
        <v>2235</v>
      </c>
      <c r="BI1170" s="25" t="s">
        <v>3468</v>
      </c>
      <c r="BJ1170" s="25" t="s">
        <v>2086</v>
      </c>
      <c r="BK1170" s="25" t="s">
        <v>2088</v>
      </c>
      <c r="BL1170" s="25" t="s">
        <v>2237</v>
      </c>
      <c r="BM1170" s="25" t="s">
        <v>1928</v>
      </c>
      <c r="BN1170" s="25" t="s">
        <v>2090</v>
      </c>
      <c r="BO1170" s="25" t="s">
        <v>2094</v>
      </c>
      <c r="BP1170" s="25" t="s">
        <v>2241</v>
      </c>
      <c r="BQ1170" s="25" t="s">
        <v>2445</v>
      </c>
      <c r="BR1170" s="25" t="s">
        <v>2447</v>
      </c>
      <c r="BS1170" s="25" t="s">
        <v>2449</v>
      </c>
      <c r="BT1170" s="25" t="s">
        <v>2455</v>
      </c>
      <c r="BU1170" s="25" t="s">
        <v>2704</v>
      </c>
      <c r="BV1170" s="25" t="s">
        <v>2818</v>
      </c>
      <c r="BW1170" s="25" t="s">
        <v>2498</v>
      </c>
      <c r="BX1170" s="25" t="s">
        <v>2274</v>
      </c>
      <c r="BY1170" s="25" t="s">
        <v>2552</v>
      </c>
      <c r="BZ1170" s="25" t="s">
        <v>2350</v>
      </c>
      <c r="CA1170" t="s">
        <v>3692</v>
      </c>
      <c r="CB1170" s="25" t="s">
        <v>2352</v>
      </c>
      <c r="CC1170" s="25" t="s">
        <v>2354</v>
      </c>
      <c r="CD1170" s="25" t="s">
        <v>2627</v>
      </c>
      <c r="CE1170" s="25" t="s">
        <v>2834</v>
      </c>
      <c r="CF1170" s="25" t="s">
        <v>2836</v>
      </c>
      <c r="CG1170" s="25" t="s">
        <v>2504</v>
      </c>
      <c r="CH1170" s="25" t="s">
        <v>2506</v>
      </c>
      <c r="CI1170" s="25" t="s">
        <v>2508</v>
      </c>
      <c r="CJ1170" s="25" t="s">
        <v>2510</v>
      </c>
      <c r="CK1170" s="25" t="s">
        <v>2642</v>
      </c>
      <c r="CL1170" s="25" t="s">
        <v>2301</v>
      </c>
      <c r="CM1170" s="25" t="s">
        <v>2303</v>
      </c>
      <c r="CN1170" s="25" t="s">
        <v>2518</v>
      </c>
      <c r="CO1170" s="25" t="s">
        <v>2662</v>
      </c>
      <c r="CP1170" s="25" t="s">
        <v>2677</v>
      </c>
      <c r="CQ1170" s="25" t="s">
        <v>2679</v>
      </c>
      <c r="CR1170" s="25" t="s">
        <v>2362</v>
      </c>
      <c r="CS1170" s="25" t="s">
        <v>2874</v>
      </c>
      <c r="CT1170" s="25" t="s">
        <v>2876</v>
      </c>
      <c r="CU1170" s="25" t="s">
        <v>2878</v>
      </c>
      <c r="CV1170" s="25" t="s">
        <v>2880</v>
      </c>
      <c r="CW1170" s="25" t="s">
        <v>2629</v>
      </c>
      <c r="CX1170" s="25" t="s">
        <v>3057</v>
      </c>
      <c r="CY1170" s="25" t="s">
        <v>2882</v>
      </c>
      <c r="CZ1170" s="25" t="s">
        <v>2884</v>
      </c>
      <c r="DA1170" s="25" t="s">
        <v>2889</v>
      </c>
      <c r="DB1170" s="25" t="s">
        <v>3073</v>
      </c>
      <c r="DC1170" s="25" t="s">
        <v>3075</v>
      </c>
      <c r="DD1170" s="25" t="s">
        <v>1030</v>
      </c>
      <c r="DE1170" s="25" t="s">
        <v>3077</v>
      </c>
      <c r="DF1170" s="25" t="s">
        <v>2698</v>
      </c>
      <c r="DG1170" s="25" t="s">
        <v>2900</v>
      </c>
      <c r="DH1170" s="25" t="s">
        <v>2902</v>
      </c>
      <c r="DI1170" s="25" t="s">
        <v>2571</v>
      </c>
      <c r="DJ1170" s="25" t="s">
        <v>2561</v>
      </c>
      <c r="DK1170" s="25" t="s">
        <v>2573</v>
      </c>
      <c r="DL1170" s="25" t="s">
        <v>2425</v>
      </c>
      <c r="DM1170" s="25" t="s">
        <v>2427</v>
      </c>
      <c r="DN1170" s="25" t="s">
        <v>2581</v>
      </c>
      <c r="DO1170" s="25" t="s">
        <v>2579</v>
      </c>
      <c r="DP1170" s="25" t="s">
        <v>2735</v>
      </c>
      <c r="DQ1170" s="25" t="s">
        <v>2737</v>
      </c>
      <c r="DR1170" s="25" t="s">
        <v>2936</v>
      </c>
      <c r="DS1170" s="25" t="s">
        <v>2938</v>
      </c>
      <c r="DT1170" s="25" t="s">
        <v>2366</v>
      </c>
      <c r="DU1170" s="25" t="s">
        <v>2439</v>
      </c>
      <c r="DV1170" s="25" t="s">
        <v>2592</v>
      </c>
      <c r="DW1170" s="25" t="s">
        <v>2594</v>
      </c>
      <c r="DX1170" s="25" t="s">
        <v>2443</v>
      </c>
      <c r="DY1170" s="25" t="s">
        <v>2597</v>
      </c>
      <c r="DZ1170" s="25" t="s">
        <v>2489</v>
      </c>
      <c r="EA1170" s="25" t="s">
        <v>2487</v>
      </c>
      <c r="EB1170" s="25" t="s">
        <v>2158</v>
      </c>
      <c r="EC1170" s="25" t="s">
        <v>2826</v>
      </c>
      <c r="ED1170" s="25" t="s">
        <v>2528</v>
      </c>
      <c r="EE1170" s="25" t="s">
        <v>2170</v>
      </c>
      <c r="EF1170" s="25" t="s">
        <v>2540</v>
      </c>
      <c r="EG1170" s="25" t="s">
        <v>2558</v>
      </c>
      <c r="EH1170" s="25" t="s">
        <v>2066</v>
      </c>
      <c r="EI1170" t="s">
        <v>3828</v>
      </c>
      <c r="EJ1170" t="s">
        <v>3764</v>
      </c>
      <c r="EK1170" s="25" t="s">
        <v>2620</v>
      </c>
      <c r="EL1170" s="85" t="s">
        <v>3765</v>
      </c>
      <c r="EM1170" s="25" t="s">
        <v>2520</v>
      </c>
      <c r="EN1170" s="25" t="s">
        <v>2700</v>
      </c>
      <c r="EO1170" s="25" t="s">
        <v>3121</v>
      </c>
      <c r="EP1170" t="s">
        <v>1500</v>
      </c>
      <c r="EQ1170" s="25" t="s">
        <v>2942</v>
      </c>
      <c r="ER1170" s="25" t="s">
        <v>3119</v>
      </c>
      <c r="ES1170" s="25" t="s">
        <v>2959</v>
      </c>
      <c r="ET1170" s="25" t="s">
        <v>3144</v>
      </c>
      <c r="EU1170" s="25" t="s">
        <v>2364</v>
      </c>
      <c r="EV1170" t="s">
        <v>3454</v>
      </c>
      <c r="EW1170" s="88" t="s">
        <v>2963</v>
      </c>
    </row>
    <row r="1171" spans="1:256" hidden="1">
      <c r="A1171" s="83" t="s">
        <v>3266</v>
      </c>
      <c r="B1171" s="25" t="s">
        <v>2296</v>
      </c>
      <c r="C1171" s="25" t="s">
        <v>2825</v>
      </c>
      <c r="D1171" s="25" t="s">
        <v>2640</v>
      </c>
      <c r="E1171" s="25" t="s">
        <v>2828</v>
      </c>
      <c r="F1171" s="25" t="s">
        <v>2290</v>
      </c>
      <c r="G1171" s="25" t="s">
        <v>2292</v>
      </c>
      <c r="H1171" s="25" t="s">
        <v>2294</v>
      </c>
      <c r="I1171" s="25" t="s">
        <v>2299</v>
      </c>
      <c r="J1171" s="25" t="s">
        <v>2522</v>
      </c>
      <c r="K1171" s="25" t="s">
        <v>2225</v>
      </c>
      <c r="L1171" s="25" t="s">
        <v>2227</v>
      </c>
      <c r="M1171" s="25" t="s">
        <v>2229</v>
      </c>
      <c r="N1171" s="25" t="s">
        <v>2231</v>
      </c>
      <c r="O1171" s="25" t="s">
        <v>2436</v>
      </c>
      <c r="P1171" s="25" t="s">
        <v>3575</v>
      </c>
      <c r="Q1171" s="25" t="s">
        <v>2590</v>
      </c>
      <c r="R1171" s="25" t="s">
        <v>3840</v>
      </c>
      <c r="S1171" s="25" t="s">
        <v>3414</v>
      </c>
      <c r="T1171" s="25" t="s">
        <v>2441</v>
      </c>
      <c r="U1171" s="25" t="s">
        <v>2491</v>
      </c>
      <c r="V1171" s="25" t="s">
        <v>2555</v>
      </c>
      <c r="W1171" s="25" t="s">
        <v>2483</v>
      </c>
      <c r="X1171" s="25" t="s">
        <v>2485</v>
      </c>
      <c r="Y1171" s="25" t="s">
        <v>2631</v>
      </c>
      <c r="Z1171" s="25" t="s">
        <v>2633</v>
      </c>
      <c r="AA1171" s="25" t="s">
        <v>2283</v>
      </c>
      <c r="AB1171" s="25" t="s">
        <v>2285</v>
      </c>
      <c r="AC1171" s="25" t="s">
        <v>2287</v>
      </c>
      <c r="AD1171" s="25" t="s">
        <v>2288</v>
      </c>
      <c r="AE1171" s="25" t="s">
        <v>2156</v>
      </c>
      <c r="AF1171" s="25" t="s">
        <v>2160</v>
      </c>
      <c r="AG1171" s="25" t="s">
        <v>2162</v>
      </c>
      <c r="AH1171" s="25" t="s">
        <v>2305</v>
      </c>
      <c r="AI1171" s="25" t="s">
        <v>2307</v>
      </c>
      <c r="AJ1171" s="25" t="s">
        <v>2309</v>
      </c>
      <c r="AK1171" s="25" t="s">
        <v>2311</v>
      </c>
      <c r="AL1171" s="25" t="s">
        <v>2526</v>
      </c>
      <c r="AM1171" s="25" t="s">
        <v>2496</v>
      </c>
      <c r="AN1171" t="s">
        <v>3266</v>
      </c>
      <c r="AO1171" s="25" t="s">
        <v>2168</v>
      </c>
      <c r="AP1171" s="25" t="s">
        <v>2313</v>
      </c>
      <c r="AQ1171" s="25" t="s">
        <v>2315</v>
      </c>
      <c r="AR1171" s="25" t="s">
        <v>2531</v>
      </c>
      <c r="AS1171" s="25" t="s">
        <v>2533</v>
      </c>
      <c r="AT1171" s="25" t="s">
        <v>2538</v>
      </c>
      <c r="AU1171" s="25" t="s">
        <v>2688</v>
      </c>
      <c r="AV1171" s="25" t="s">
        <v>2690</v>
      </c>
      <c r="AW1171" s="25" t="s">
        <v>2068</v>
      </c>
      <c r="AX1171" s="25" t="s">
        <v>3452</v>
      </c>
      <c r="AY1171" s="25" t="s">
        <v>2076</v>
      </c>
      <c r="AZ1171" s="25" t="s">
        <v>2078</v>
      </c>
      <c r="BA1171" s="25" t="s">
        <v>2074</v>
      </c>
      <c r="BB1171" s="25" t="s">
        <v>2702</v>
      </c>
      <c r="BC1171" s="25" t="s">
        <v>2080</v>
      </c>
      <c r="BD1171" s="25" t="s">
        <v>2082</v>
      </c>
      <c r="BE1171" s="25" t="s">
        <v>2084</v>
      </c>
      <c r="BF1171" s="25" t="s">
        <v>2233</v>
      </c>
      <c r="BG1171" s="25" t="s">
        <v>2235</v>
      </c>
      <c r="BH1171" s="25" t="s">
        <v>2086</v>
      </c>
      <c r="BI1171" s="25" t="s">
        <v>2088</v>
      </c>
      <c r="BJ1171" s="25" t="s">
        <v>2237</v>
      </c>
      <c r="BK1171" s="25" t="s">
        <v>1928</v>
      </c>
      <c r="BL1171" s="25" t="s">
        <v>2090</v>
      </c>
      <c r="BM1171" s="25" t="s">
        <v>2092</v>
      </c>
      <c r="BN1171" s="25" t="s">
        <v>2094</v>
      </c>
      <c r="BO1171" s="25" t="s">
        <v>2241</v>
      </c>
      <c r="BP1171" s="25" t="s">
        <v>2445</v>
      </c>
      <c r="BQ1171" s="25" t="s">
        <v>2447</v>
      </c>
      <c r="BR1171" s="25" t="s">
        <v>2449</v>
      </c>
      <c r="BS1171" s="25" t="s">
        <v>2455</v>
      </c>
      <c r="BT1171" s="25" t="s">
        <v>2704</v>
      </c>
      <c r="BU1171" s="25" t="s">
        <v>2818</v>
      </c>
      <c r="BV1171" s="25" t="s">
        <v>2498</v>
      </c>
      <c r="BW1171" s="45" t="s">
        <v>2932</v>
      </c>
      <c r="BX1171" s="25" t="s">
        <v>2274</v>
      </c>
      <c r="BY1171" s="25" t="s">
        <v>2552</v>
      </c>
      <c r="BZ1171" s="25" t="s">
        <v>2350</v>
      </c>
      <c r="CA1171" s="25" t="s">
        <v>2354</v>
      </c>
      <c r="CB1171" s="25" t="s">
        <v>2627</v>
      </c>
      <c r="CC1171" s="25" t="s">
        <v>2834</v>
      </c>
      <c r="CD1171" s="25" t="s">
        <v>2836</v>
      </c>
      <c r="CE1171" s="25" t="s">
        <v>2504</v>
      </c>
      <c r="CF1171" s="25" t="s">
        <v>3638</v>
      </c>
      <c r="CG1171" s="25" t="s">
        <v>2506</v>
      </c>
      <c r="CH1171" s="25" t="s">
        <v>2508</v>
      </c>
      <c r="CI1171" s="25" t="s">
        <v>2510</v>
      </c>
      <c r="CJ1171" s="25" t="s">
        <v>2642</v>
      </c>
      <c r="CK1171" s="25" t="s">
        <v>2303</v>
      </c>
      <c r="CL1171" s="25" t="s">
        <v>2360</v>
      </c>
      <c r="CM1171" s="25" t="s">
        <v>2518</v>
      </c>
      <c r="CN1171" s="25" t="s">
        <v>2662</v>
      </c>
      <c r="CO1171" s="25" t="s">
        <v>2677</v>
      </c>
      <c r="CP1171" s="25" t="s">
        <v>2679</v>
      </c>
      <c r="CQ1171" s="25" t="s">
        <v>2362</v>
      </c>
      <c r="CR1171" s="25" t="s">
        <v>2874</v>
      </c>
      <c r="CS1171" s="25" t="s">
        <v>2876</v>
      </c>
      <c r="CT1171" s="25" t="s">
        <v>2878</v>
      </c>
      <c r="CU1171" s="25" t="s">
        <v>2880</v>
      </c>
      <c r="CV1171" s="25" t="s">
        <v>2629</v>
      </c>
      <c r="CW1171" s="25" t="s">
        <v>3057</v>
      </c>
      <c r="CX1171" s="25" t="s">
        <v>2882</v>
      </c>
      <c r="CY1171" s="25" t="s">
        <v>2884</v>
      </c>
      <c r="CZ1171" s="25" t="s">
        <v>2887</v>
      </c>
      <c r="DA1171" s="25" t="s">
        <v>2889</v>
      </c>
      <c r="DB1171" s="25" t="s">
        <v>3073</v>
      </c>
      <c r="DC1171" s="25" t="s">
        <v>3075</v>
      </c>
      <c r="DD1171" s="25" t="s">
        <v>1030</v>
      </c>
      <c r="DE1171" s="25" t="s">
        <v>3077</v>
      </c>
      <c r="DF1171" s="25" t="s">
        <v>2698</v>
      </c>
      <c r="DG1171" s="25" t="s">
        <v>2900</v>
      </c>
      <c r="DH1171" s="25" t="s">
        <v>2902</v>
      </c>
      <c r="DI1171" s="25" t="s">
        <v>2571</v>
      </c>
      <c r="DJ1171" s="25" t="s">
        <v>2561</v>
      </c>
      <c r="DK1171" s="25" t="s">
        <v>2573</v>
      </c>
      <c r="DL1171" s="25" t="s">
        <v>2425</v>
      </c>
      <c r="DM1171" s="25" t="s">
        <v>2427</v>
      </c>
      <c r="DN1171" s="25" t="s">
        <v>2581</v>
      </c>
      <c r="DO1171" s="25" t="s">
        <v>2579</v>
      </c>
      <c r="DP1171" s="25" t="s">
        <v>2735</v>
      </c>
      <c r="DQ1171" s="25" t="s">
        <v>2737</v>
      </c>
      <c r="DR1171" s="25" t="s">
        <v>2936</v>
      </c>
      <c r="DS1171" s="25" t="s">
        <v>2938</v>
      </c>
      <c r="DT1171" s="25" t="s">
        <v>2366</v>
      </c>
      <c r="DU1171" s="25" t="s">
        <v>2439</v>
      </c>
      <c r="DV1171" s="25" t="s">
        <v>2592</v>
      </c>
      <c r="DW1171" s="25" t="s">
        <v>2594</v>
      </c>
      <c r="DX1171" s="25" t="s">
        <v>2443</v>
      </c>
      <c r="DY1171" s="25" t="s">
        <v>2597</v>
      </c>
      <c r="DZ1171" s="25" t="s">
        <v>2489</v>
      </c>
      <c r="EA1171" s="25" t="s">
        <v>2487</v>
      </c>
      <c r="EB1171" s="25" t="s">
        <v>2158</v>
      </c>
      <c r="EC1171" s="25" t="s">
        <v>2528</v>
      </c>
      <c r="ED1171" s="25" t="s">
        <v>2170</v>
      </c>
      <c r="EE1171" s="25" t="s">
        <v>2540</v>
      </c>
      <c r="EF1171" s="25" t="s">
        <v>2558</v>
      </c>
      <c r="EG1171" s="25" t="s">
        <v>2618</v>
      </c>
      <c r="EH1171" s="25" t="s">
        <v>2620</v>
      </c>
      <c r="EI1171" s="25" t="s">
        <v>2520</v>
      </c>
      <c r="EJ1171" s="25" t="s">
        <v>2700</v>
      </c>
      <c r="EK1171" t="s">
        <v>3671</v>
      </c>
      <c r="EL1171" t="s">
        <v>3608</v>
      </c>
      <c r="EM1171" s="25" t="s">
        <v>3121</v>
      </c>
      <c r="EN1171" s="25" t="s">
        <v>2961</v>
      </c>
      <c r="EO1171" s="45" t="s">
        <v>2178</v>
      </c>
      <c r="EP1171" s="25" t="s">
        <v>2940</v>
      </c>
      <c r="EQ1171" s="25" t="s">
        <v>2942</v>
      </c>
      <c r="ER1171" s="25" t="s">
        <v>3119</v>
      </c>
      <c r="ES1171" s="25" t="s">
        <v>2959</v>
      </c>
      <c r="ET1171" s="25" t="s">
        <v>3144</v>
      </c>
      <c r="EU1171" s="25" t="s">
        <v>2364</v>
      </c>
      <c r="EV1171" t="s">
        <v>3454</v>
      </c>
      <c r="EW1171" s="25" t="s">
        <v>2963</v>
      </c>
    </row>
    <row r="1172" spans="1:256" hidden="1">
      <c r="A1172" s="83" t="s">
        <v>3265</v>
      </c>
      <c r="B1172" s="25" t="s">
        <v>2296</v>
      </c>
      <c r="C1172" s="25" t="s">
        <v>2825</v>
      </c>
      <c r="D1172" s="25" t="s">
        <v>2640</v>
      </c>
      <c r="E1172" s="25" t="s">
        <v>2828</v>
      </c>
      <c r="F1172" s="25" t="s">
        <v>2290</v>
      </c>
      <c r="G1172" s="25" t="s">
        <v>2292</v>
      </c>
      <c r="H1172" s="25" t="s">
        <v>2294</v>
      </c>
      <c r="I1172" s="25" t="s">
        <v>2522</v>
      </c>
      <c r="J1172" s="25" t="s">
        <v>2523</v>
      </c>
      <c r="K1172" s="25" t="s">
        <v>2523</v>
      </c>
      <c r="L1172" s="25" t="s">
        <v>2694</v>
      </c>
      <c r="M1172" s="25" t="s">
        <v>2227</v>
      </c>
      <c r="N1172" s="25" t="s">
        <v>2229</v>
      </c>
      <c r="O1172" s="25" t="s">
        <v>2436</v>
      </c>
      <c r="P1172" s="25" t="s">
        <v>2438</v>
      </c>
      <c r="Q1172" s="25" t="s">
        <v>2239</v>
      </c>
      <c r="R1172" s="25" t="s">
        <v>2441</v>
      </c>
      <c r="S1172" s="25" t="s">
        <v>2555</v>
      </c>
      <c r="T1172" s="25" t="s">
        <v>2483</v>
      </c>
      <c r="U1172" s="25" t="s">
        <v>2485</v>
      </c>
      <c r="V1172" s="25" t="s">
        <v>2631</v>
      </c>
      <c r="W1172" s="25" t="s">
        <v>2633</v>
      </c>
      <c r="X1172" s="25" t="s">
        <v>2283</v>
      </c>
      <c r="Y1172" t="s">
        <v>3774</v>
      </c>
      <c r="Z1172" s="25" t="s">
        <v>2285</v>
      </c>
      <c r="AA1172" s="25" t="s">
        <v>2287</v>
      </c>
      <c r="AB1172" s="25" t="s">
        <v>2288</v>
      </c>
      <c r="AC1172" s="25" t="s">
        <v>2156</v>
      </c>
      <c r="AD1172" t="s">
        <v>3310</v>
      </c>
      <c r="AE1172" s="25" t="s">
        <v>2160</v>
      </c>
      <c r="AF1172" s="45" t="s">
        <v>2616</v>
      </c>
      <c r="AG1172" s="25" t="s">
        <v>2162</v>
      </c>
      <c r="AH1172" s="25" t="s">
        <v>2305</v>
      </c>
      <c r="AI1172" s="25" t="s">
        <v>2307</v>
      </c>
      <c r="AJ1172" s="25" t="s">
        <v>2309</v>
      </c>
      <c r="AK1172" s="25" t="s">
        <v>2311</v>
      </c>
      <c r="AL1172" s="25" t="s">
        <v>2526</v>
      </c>
      <c r="AM1172" s="25" t="s">
        <v>2496</v>
      </c>
      <c r="AN1172" s="25" t="s">
        <v>2168</v>
      </c>
      <c r="AO1172" s="25" t="s">
        <v>2313</v>
      </c>
      <c r="AP1172" s="25" t="s">
        <v>2315</v>
      </c>
      <c r="AQ1172" s="25" t="s">
        <v>2531</v>
      </c>
      <c r="AR1172" s="25" t="s">
        <v>2533</v>
      </c>
      <c r="AS1172" s="25" t="s">
        <v>2538</v>
      </c>
      <c r="AT1172" t="s">
        <v>3308</v>
      </c>
      <c r="AU1172" s="25" t="s">
        <v>2688</v>
      </c>
      <c r="AV1172" s="25" t="s">
        <v>2690</v>
      </c>
      <c r="AW1172" s="25" t="s">
        <v>2068</v>
      </c>
      <c r="AX1172" s="25" t="s">
        <v>3452</v>
      </c>
      <c r="AY1172" s="25" t="s">
        <v>2076</v>
      </c>
      <c r="AZ1172" s="25" t="s">
        <v>2078</v>
      </c>
      <c r="BA1172" s="25" t="s">
        <v>2074</v>
      </c>
      <c r="BB1172" s="25" t="s">
        <v>2702</v>
      </c>
      <c r="BC1172" s="25" t="s">
        <v>2080</v>
      </c>
      <c r="BD1172" s="25" t="s">
        <v>2082</v>
      </c>
      <c r="BE1172" s="25" t="s">
        <v>2084</v>
      </c>
      <c r="BF1172" s="25" t="s">
        <v>2233</v>
      </c>
      <c r="BG1172" s="25" t="s">
        <v>2235</v>
      </c>
      <c r="BH1172" s="25" t="s">
        <v>2086</v>
      </c>
      <c r="BI1172" s="25" t="s">
        <v>2088</v>
      </c>
      <c r="BJ1172" s="25" t="s">
        <v>1928</v>
      </c>
      <c r="BK1172" s="25" t="s">
        <v>2090</v>
      </c>
      <c r="BL1172" s="25" t="s">
        <v>2092</v>
      </c>
      <c r="BM1172" s="25" t="s">
        <v>2094</v>
      </c>
      <c r="BN1172" s="25" t="s">
        <v>2241</v>
      </c>
      <c r="BO1172" s="25" t="s">
        <v>2445</v>
      </c>
      <c r="BP1172" s="25" t="s">
        <v>2447</v>
      </c>
      <c r="BQ1172" s="25" t="s">
        <v>2449</v>
      </c>
      <c r="BR1172" s="25" t="s">
        <v>2455</v>
      </c>
      <c r="BS1172" s="25" t="s">
        <v>2704</v>
      </c>
      <c r="BT1172" s="25" t="s">
        <v>2818</v>
      </c>
      <c r="BU1172" s="25" t="s">
        <v>2498</v>
      </c>
      <c r="BV1172" s="25" t="s">
        <v>2274</v>
      </c>
      <c r="BW1172" t="s">
        <v>3768</v>
      </c>
      <c r="BX1172" s="25" t="s">
        <v>2352</v>
      </c>
      <c r="BY1172" s="25" t="s">
        <v>2354</v>
      </c>
      <c r="BZ1172" s="25" t="s">
        <v>2627</v>
      </c>
      <c r="CA1172" s="25" t="s">
        <v>2834</v>
      </c>
      <c r="CB1172" s="25" t="s">
        <v>2836</v>
      </c>
      <c r="CC1172" s="25" t="s">
        <v>2506</v>
      </c>
      <c r="CD1172" s="25" t="s">
        <v>2508</v>
      </c>
      <c r="CE1172" s="25" t="s">
        <v>2510</v>
      </c>
      <c r="CF1172" s="25" t="s">
        <v>2642</v>
      </c>
      <c r="CG1172" s="25" t="s">
        <v>2301</v>
      </c>
      <c r="CH1172" t="s">
        <v>3306</v>
      </c>
      <c r="CI1172" s="25" t="s">
        <v>2303</v>
      </c>
      <c r="CJ1172" t="s">
        <v>3776</v>
      </c>
      <c r="CK1172" s="25" t="s">
        <v>2518</v>
      </c>
      <c r="CL1172" s="25" t="s">
        <v>2662</v>
      </c>
      <c r="CM1172" s="25" t="s">
        <v>2679</v>
      </c>
      <c r="CN1172" s="25" t="s">
        <v>2362</v>
      </c>
      <c r="CO1172" s="25" t="s">
        <v>2874</v>
      </c>
      <c r="CP1172" s="25" t="s">
        <v>2876</v>
      </c>
      <c r="CQ1172" s="25" t="s">
        <v>2878</v>
      </c>
      <c r="CR1172" s="25" t="s">
        <v>2880</v>
      </c>
      <c r="CS1172" s="25" t="s">
        <v>3057</v>
      </c>
      <c r="CT1172" s="25" t="s">
        <v>2882</v>
      </c>
      <c r="CU1172" s="25" t="s">
        <v>2884</v>
      </c>
      <c r="CV1172" s="25" t="s">
        <v>2887</v>
      </c>
      <c r="CW1172" s="25" t="s">
        <v>2889</v>
      </c>
      <c r="CX1172" s="25" t="s">
        <v>3073</v>
      </c>
      <c r="CY1172" s="25" t="s">
        <v>3075</v>
      </c>
      <c r="CZ1172" s="25" t="s">
        <v>1030</v>
      </c>
      <c r="DA1172" s="25" t="s">
        <v>3077</v>
      </c>
      <c r="DB1172" s="25" t="s">
        <v>2698</v>
      </c>
      <c r="DC1172" s="25" t="s">
        <v>2900</v>
      </c>
      <c r="DD1172" s="25" t="s">
        <v>2902</v>
      </c>
      <c r="DE1172" s="25" t="s">
        <v>2571</v>
      </c>
      <c r="DF1172" s="25" t="s">
        <v>2561</v>
      </c>
      <c r="DG1172" s="25" t="s">
        <v>2573</v>
      </c>
      <c r="DH1172" s="25" t="s">
        <v>2425</v>
      </c>
      <c r="DI1172" s="25" t="s">
        <v>2427</v>
      </c>
      <c r="DJ1172" s="25" t="s">
        <v>2581</v>
      </c>
      <c r="DK1172" s="25" t="s">
        <v>2579</v>
      </c>
      <c r="DL1172" s="25" t="s">
        <v>2735</v>
      </c>
      <c r="DM1172" s="25" t="s">
        <v>2737</v>
      </c>
      <c r="DN1172" s="25" t="s">
        <v>2936</v>
      </c>
      <c r="DO1172" s="25" t="s">
        <v>2938</v>
      </c>
      <c r="DP1172" s="25" t="s">
        <v>2366</v>
      </c>
      <c r="DQ1172" s="25" t="s">
        <v>2439</v>
      </c>
      <c r="DR1172" s="25" t="s">
        <v>2592</v>
      </c>
      <c r="DS1172" s="25" t="s">
        <v>2594</v>
      </c>
      <c r="DT1172" s="25" t="s">
        <v>2443</v>
      </c>
      <c r="DU1172" s="25" t="s">
        <v>2597</v>
      </c>
      <c r="DV1172" s="25" t="s">
        <v>2489</v>
      </c>
      <c r="DW1172" s="25" t="s">
        <v>2487</v>
      </c>
      <c r="DX1172" s="25" t="s">
        <v>2158</v>
      </c>
      <c r="DY1172" s="25" t="s">
        <v>2528</v>
      </c>
      <c r="DZ1172" s="25" t="s">
        <v>2540</v>
      </c>
      <c r="EA1172" s="25" t="s">
        <v>2558</v>
      </c>
      <c r="EB1172" t="s">
        <v>3312</v>
      </c>
      <c r="EC1172" t="s">
        <v>3764</v>
      </c>
      <c r="ED1172" s="25" t="s">
        <v>2618</v>
      </c>
      <c r="EE1172" s="25" t="s">
        <v>2620</v>
      </c>
      <c r="EF1172" s="25" t="s">
        <v>2520</v>
      </c>
      <c r="EG1172" t="s">
        <v>3778</v>
      </c>
      <c r="EH1172" s="25" t="s">
        <v>3844</v>
      </c>
      <c r="EI1172" s="25" t="s">
        <v>2700</v>
      </c>
      <c r="EJ1172" s="85" t="s">
        <v>3766</v>
      </c>
      <c r="EK1172" t="s">
        <v>3772</v>
      </c>
      <c r="EL1172" t="s">
        <v>3770</v>
      </c>
      <c r="EM1172" s="25" t="s">
        <v>3121</v>
      </c>
      <c r="EN1172" s="25" t="s">
        <v>2961</v>
      </c>
      <c r="EO1172" t="s">
        <v>1500</v>
      </c>
      <c r="EP1172" t="s">
        <v>3830</v>
      </c>
      <c r="EQ1172" s="25" t="s">
        <v>2942</v>
      </c>
      <c r="ER1172" s="25" t="s">
        <v>3119</v>
      </c>
      <c r="ES1172" s="25" t="s">
        <v>2959</v>
      </c>
      <c r="ET1172" s="25" t="s">
        <v>3144</v>
      </c>
      <c r="EU1172" s="25" t="s">
        <v>2364</v>
      </c>
      <c r="EV1172" t="s">
        <v>3454</v>
      </c>
      <c r="EW1172" s="88" t="s">
        <v>2963</v>
      </c>
    </row>
    <row r="1173" spans="1:256" hidden="1">
      <c r="A1173" s="83" t="s">
        <v>2809</v>
      </c>
      <c r="B1173" t="s">
        <v>3678</v>
      </c>
      <c r="C1173" t="s">
        <v>3679</v>
      </c>
      <c r="D1173" t="s">
        <v>3677</v>
      </c>
      <c r="E1173" s="25" t="s">
        <v>2296</v>
      </c>
      <c r="F1173" s="25" t="s">
        <v>2825</v>
      </c>
      <c r="G1173" t="s">
        <v>3673</v>
      </c>
      <c r="H1173" s="25" t="s">
        <v>2640</v>
      </c>
      <c r="I1173" s="25" t="s">
        <v>2828</v>
      </c>
      <c r="J1173" s="25" t="s">
        <v>2292</v>
      </c>
      <c r="K1173" t="s">
        <v>3674</v>
      </c>
      <c r="L1173" s="25" t="s">
        <v>2294</v>
      </c>
      <c r="M1173" s="25" t="s">
        <v>2299</v>
      </c>
      <c r="N1173" s="25" t="s">
        <v>2694</v>
      </c>
      <c r="O1173" t="s">
        <v>3675</v>
      </c>
      <c r="P1173" s="25" t="s">
        <v>2225</v>
      </c>
      <c r="Q1173" s="25" t="s">
        <v>2229</v>
      </c>
      <c r="R1173" t="s">
        <v>3676</v>
      </c>
      <c r="S1173" t="s">
        <v>3680</v>
      </c>
      <c r="T1173" s="25" t="s">
        <v>2436</v>
      </c>
      <c r="U1173" t="s">
        <v>3681</v>
      </c>
      <c r="V1173" t="s">
        <v>3682</v>
      </c>
      <c r="W1173" s="25" t="s">
        <v>2239</v>
      </c>
      <c r="X1173" s="25" t="s">
        <v>2441</v>
      </c>
      <c r="Y1173" s="25" t="s">
        <v>2555</v>
      </c>
      <c r="Z1173" s="25" t="s">
        <v>2483</v>
      </c>
      <c r="AA1173" s="25" t="s">
        <v>2633</v>
      </c>
      <c r="AB1173" s="25" t="s">
        <v>2281</v>
      </c>
      <c r="AC1173" s="25" t="s">
        <v>2283</v>
      </c>
      <c r="AD1173" s="25" t="s">
        <v>2287</v>
      </c>
      <c r="AE1173" s="25" t="s">
        <v>2288</v>
      </c>
      <c r="AF1173" s="25" t="s">
        <v>2160</v>
      </c>
      <c r="AG1173" s="45" t="s">
        <v>2616</v>
      </c>
      <c r="AH1173" s="25" t="s">
        <v>2162</v>
      </c>
      <c r="AI1173" s="25" t="s">
        <v>2305</v>
      </c>
      <c r="AJ1173" s="25" t="s">
        <v>2309</v>
      </c>
      <c r="AK1173" s="25" t="s">
        <v>2311</v>
      </c>
      <c r="AL1173" s="25" t="s">
        <v>2526</v>
      </c>
      <c r="AM1173" s="25" t="s">
        <v>2496</v>
      </c>
      <c r="AN1173" s="25" t="s">
        <v>2315</v>
      </c>
      <c r="AO1173" t="s">
        <v>3684</v>
      </c>
      <c r="AP1173" s="25" t="s">
        <v>2531</v>
      </c>
      <c r="AQ1173" s="25" t="s">
        <v>2533</v>
      </c>
      <c r="AR1173" s="25" t="s">
        <v>2538</v>
      </c>
      <c r="AS1173" s="25" t="s">
        <v>2690</v>
      </c>
      <c r="AT1173" s="25" t="s">
        <v>2068</v>
      </c>
      <c r="AU1173" s="25" t="s">
        <v>3452</v>
      </c>
      <c r="AV1173" s="25" t="s">
        <v>2076</v>
      </c>
      <c r="AW1173" s="25" t="s">
        <v>2078</v>
      </c>
      <c r="AX1173" s="25" t="s">
        <v>2074</v>
      </c>
      <c r="AY1173" s="25" t="s">
        <v>2702</v>
      </c>
      <c r="AZ1173" s="25" t="s">
        <v>2080</v>
      </c>
      <c r="BA1173" s="25" t="s">
        <v>2082</v>
      </c>
      <c r="BB1173" s="25" t="s">
        <v>2084</v>
      </c>
      <c r="BC1173" t="s">
        <v>3685</v>
      </c>
      <c r="BD1173" s="25" t="s">
        <v>2233</v>
      </c>
      <c r="BE1173" s="25" t="s">
        <v>2235</v>
      </c>
      <c r="BF1173" t="s">
        <v>3686</v>
      </c>
      <c r="BG1173" t="s">
        <v>3687</v>
      </c>
      <c r="BH1173" t="s">
        <v>3688</v>
      </c>
      <c r="BI1173" t="s">
        <v>3689</v>
      </c>
      <c r="BJ1173" t="s">
        <v>3690</v>
      </c>
      <c r="BK1173" s="25" t="s">
        <v>3468</v>
      </c>
      <c r="BL1173" s="25" t="s">
        <v>2086</v>
      </c>
      <c r="BM1173" s="25" t="s">
        <v>2088</v>
      </c>
      <c r="BN1173" s="25" t="s">
        <v>2237</v>
      </c>
      <c r="BO1173" t="s">
        <v>3691</v>
      </c>
      <c r="BP1173" s="25" t="s">
        <v>1928</v>
      </c>
      <c r="BQ1173" s="25" t="s">
        <v>2090</v>
      </c>
      <c r="BR1173" s="25" t="s">
        <v>2094</v>
      </c>
      <c r="BS1173" s="25" t="s">
        <v>2241</v>
      </c>
      <c r="BT1173" s="25" t="s">
        <v>2445</v>
      </c>
      <c r="BU1173" s="25" t="s">
        <v>2447</v>
      </c>
      <c r="BV1173" s="25" t="s">
        <v>2449</v>
      </c>
      <c r="BW1173" s="25" t="s">
        <v>2455</v>
      </c>
      <c r="BX1173" s="25" t="s">
        <v>2704</v>
      </c>
      <c r="BY1173" s="25" t="s">
        <v>2818</v>
      </c>
      <c r="BZ1173" s="25" t="s">
        <v>2498</v>
      </c>
      <c r="CA1173" s="25" t="s">
        <v>2552</v>
      </c>
      <c r="CB1173" s="25" t="s">
        <v>2350</v>
      </c>
      <c r="CC1173" t="s">
        <v>3692</v>
      </c>
      <c r="CD1173" t="s">
        <v>3693</v>
      </c>
      <c r="CE1173" s="25" t="s">
        <v>2352</v>
      </c>
      <c r="CF1173" t="s">
        <v>3694</v>
      </c>
      <c r="CG1173" s="25" t="s">
        <v>2354</v>
      </c>
      <c r="CH1173" s="25" t="s">
        <v>2627</v>
      </c>
      <c r="CI1173" s="25" t="s">
        <v>2834</v>
      </c>
      <c r="CJ1173" s="25" t="s">
        <v>2836</v>
      </c>
      <c r="CK1173" s="25" t="s">
        <v>2504</v>
      </c>
      <c r="CL1173" s="25" t="s">
        <v>2506</v>
      </c>
      <c r="CM1173" s="25" t="s">
        <v>2508</v>
      </c>
      <c r="CN1173" t="s">
        <v>3695</v>
      </c>
      <c r="CO1173" s="25" t="s">
        <v>2510</v>
      </c>
      <c r="CP1173" s="25" t="s">
        <v>2642</v>
      </c>
      <c r="CQ1173" s="25" t="s">
        <v>2301</v>
      </c>
      <c r="CR1173" s="25" t="s">
        <v>2303</v>
      </c>
      <c r="CS1173" s="25" t="s">
        <v>2360</v>
      </c>
      <c r="CT1173" s="25" t="s">
        <v>2518</v>
      </c>
      <c r="CU1173" s="25" t="s">
        <v>2662</v>
      </c>
      <c r="CV1173" s="25" t="s">
        <v>2677</v>
      </c>
      <c r="CW1173" s="25" t="s">
        <v>2679</v>
      </c>
      <c r="CX1173" s="25" t="s">
        <v>2362</v>
      </c>
      <c r="CY1173" s="25" t="s">
        <v>2874</v>
      </c>
      <c r="CZ1173" t="s">
        <v>3703</v>
      </c>
      <c r="DA1173" s="25" t="s">
        <v>2876</v>
      </c>
      <c r="DB1173" s="25" t="s">
        <v>2878</v>
      </c>
      <c r="DC1173" s="25" t="s">
        <v>2880</v>
      </c>
      <c r="DD1173" s="25" t="s">
        <v>2629</v>
      </c>
      <c r="DE1173" s="25" t="s">
        <v>3057</v>
      </c>
      <c r="DF1173" s="25" t="s">
        <v>2884</v>
      </c>
      <c r="DG1173" s="25" t="s">
        <v>2889</v>
      </c>
      <c r="DH1173" s="25" t="s">
        <v>3073</v>
      </c>
      <c r="DI1173" s="25" t="s">
        <v>3075</v>
      </c>
      <c r="DJ1173" s="25" t="s">
        <v>1030</v>
      </c>
      <c r="DK1173" t="s">
        <v>3696</v>
      </c>
      <c r="DL1173" s="25" t="s">
        <v>2698</v>
      </c>
      <c r="DM1173" s="25" t="s">
        <v>2900</v>
      </c>
      <c r="DN1173" s="25" t="s">
        <v>2571</v>
      </c>
      <c r="DO1173" s="25" t="s">
        <v>2561</v>
      </c>
      <c r="DP1173" s="25" t="s">
        <v>2573</v>
      </c>
      <c r="DQ1173" s="25" t="s">
        <v>2425</v>
      </c>
      <c r="DR1173" t="s">
        <v>3698</v>
      </c>
      <c r="DS1173" t="s">
        <v>3697</v>
      </c>
      <c r="DT1173" s="25" t="s">
        <v>2579</v>
      </c>
      <c r="DU1173" s="25" t="s">
        <v>2735</v>
      </c>
      <c r="DV1173" t="s">
        <v>3700</v>
      </c>
      <c r="DW1173" s="25" t="s">
        <v>2737</v>
      </c>
      <c r="DX1173" s="25" t="s">
        <v>2936</v>
      </c>
      <c r="DY1173" t="s">
        <v>3503</v>
      </c>
      <c r="DZ1173" s="25" t="s">
        <v>2592</v>
      </c>
      <c r="EA1173" t="s">
        <v>3683</v>
      </c>
      <c r="EB1173" s="25" t="s">
        <v>2443</v>
      </c>
      <c r="EC1173" s="25" t="s">
        <v>2597</v>
      </c>
      <c r="ED1173" s="25" t="s">
        <v>2487</v>
      </c>
      <c r="EE1173" s="25" t="s">
        <v>2158</v>
      </c>
      <c r="EF1173" s="25" t="s">
        <v>2826</v>
      </c>
      <c r="EG1173" s="25" t="s">
        <v>2528</v>
      </c>
      <c r="EH1173" s="25" t="s">
        <v>2170</v>
      </c>
      <c r="EI1173" s="25" t="s">
        <v>2540</v>
      </c>
      <c r="EJ1173" s="25" t="s">
        <v>2558</v>
      </c>
      <c r="EK1173" s="25" t="s">
        <v>2066</v>
      </c>
      <c r="EL1173" s="25" t="s">
        <v>2618</v>
      </c>
      <c r="EM1173" s="25" t="s">
        <v>2620</v>
      </c>
      <c r="EN1173" s="25" t="s">
        <v>2520</v>
      </c>
      <c r="EO1173" s="25" t="s">
        <v>2700</v>
      </c>
      <c r="EP1173" t="s">
        <v>3699</v>
      </c>
      <c r="EQ1173" t="s">
        <v>3608</v>
      </c>
      <c r="ER1173" s="25" t="s">
        <v>3121</v>
      </c>
      <c r="ES1173" s="25" t="s">
        <v>2942</v>
      </c>
      <c r="ET1173" s="25" t="s">
        <v>3119</v>
      </c>
      <c r="EU1173" t="s">
        <v>3701</v>
      </c>
      <c r="EV1173" t="s">
        <v>3702</v>
      </c>
      <c r="EW1173" s="87" t="s">
        <v>3454</v>
      </c>
    </row>
    <row r="1174" spans="1:256" hidden="1">
      <c r="A1174" s="83" t="s">
        <v>3255</v>
      </c>
      <c r="B1174" t="s">
        <v>3392</v>
      </c>
      <c r="C1174" t="s">
        <v>3394</v>
      </c>
      <c r="D1174" t="s">
        <v>3390</v>
      </c>
      <c r="E1174" t="s">
        <v>3567</v>
      </c>
      <c r="F1174" t="s">
        <v>3096</v>
      </c>
      <c r="G1174" t="s">
        <v>3242</v>
      </c>
      <c r="H1174" s="25" t="s">
        <v>2438</v>
      </c>
      <c r="I1174" t="s">
        <v>3741</v>
      </c>
      <c r="J1174" t="s">
        <v>3244</v>
      </c>
      <c r="K1174" t="s">
        <v>3247</v>
      </c>
      <c r="L1174" t="s">
        <v>3249</v>
      </c>
      <c r="M1174" t="s">
        <v>3416</v>
      </c>
      <c r="N1174" t="s">
        <v>3592</v>
      </c>
      <c r="O1174" s="45" t="s">
        <v>2472</v>
      </c>
      <c r="P1174" t="s">
        <v>3405</v>
      </c>
      <c r="Q1174" t="s">
        <v>3594</v>
      </c>
      <c r="R1174" t="s">
        <v>3920</v>
      </c>
      <c r="S1174" t="s">
        <v>3879</v>
      </c>
      <c r="T1174" t="s">
        <v>3881</v>
      </c>
      <c r="U1174" t="s">
        <v>3883</v>
      </c>
      <c r="V1174" t="s">
        <v>3826</v>
      </c>
      <c r="W1174" t="s">
        <v>3645</v>
      </c>
      <c r="X1174" t="s">
        <v>3647</v>
      </c>
      <c r="Y1174" t="s">
        <v>3780</v>
      </c>
      <c r="Z1174" t="s">
        <v>3832</v>
      </c>
      <c r="AA1174" t="s">
        <v>3462</v>
      </c>
      <c r="AB1174" t="s">
        <v>3464</v>
      </c>
      <c r="AC1174" t="s">
        <v>3466</v>
      </c>
      <c r="AD1174" t="s">
        <v>3621</v>
      </c>
      <c r="AE1174" t="s">
        <v>3474</v>
      </c>
      <c r="AF1174" t="s">
        <v>3176</v>
      </c>
      <c r="AG1174" t="s">
        <v>3322</v>
      </c>
      <c r="AH1174" t="s">
        <v>3326</v>
      </c>
      <c r="AI1174" t="s">
        <v>3496</v>
      </c>
      <c r="AJ1174" t="s">
        <v>3665</v>
      </c>
      <c r="AK1174" t="s">
        <v>3667</v>
      </c>
      <c r="AL1174" t="s">
        <v>3669</v>
      </c>
      <c r="AM1174" t="s">
        <v>3407</v>
      </c>
      <c r="AN1174" t="s">
        <v>3850</v>
      </c>
      <c r="AO1174" t="s">
        <v>3852</v>
      </c>
      <c r="AP1174" t="s">
        <v>3885</v>
      </c>
      <c r="AQ1174" t="s">
        <v>3889</v>
      </c>
      <c r="AR1174" t="s">
        <v>3733</v>
      </c>
      <c r="AS1174" t="s">
        <v>3396</v>
      </c>
      <c r="AT1174" t="s">
        <v>3755</v>
      </c>
      <c r="AU1174" t="s">
        <v>3240</v>
      </c>
      <c r="AV1174" t="s">
        <v>3918</v>
      </c>
      <c r="AW1174" t="s">
        <v>3623</v>
      </c>
      <c r="AX1174" t="s">
        <v>3174</v>
      </c>
      <c r="AY1174" t="s">
        <v>3328</v>
      </c>
      <c r="AZ1174" t="s">
        <v>3887</v>
      </c>
      <c r="BA1174" t="s">
        <v>1985</v>
      </c>
      <c r="BB1174" t="s">
        <v>3729</v>
      </c>
      <c r="BC1174" t="s">
        <v>3735</v>
      </c>
      <c r="BD1174" t="s">
        <v>3725</v>
      </c>
      <c r="BE1174" t="s">
        <v>3727</v>
      </c>
      <c r="BF1174" t="s">
        <v>3731</v>
      </c>
      <c r="BG1174" t="s">
        <v>3563</v>
      </c>
      <c r="BH1174" t="s">
        <v>3565</v>
      </c>
      <c r="BI1174" s="25"/>
      <c r="BJ1174" s="25"/>
      <c r="BK1174" s="25"/>
      <c r="BL1174" s="25"/>
      <c r="BM1174" s="25"/>
      <c r="BN1174" s="25"/>
      <c r="BO1174" s="25"/>
      <c r="BP1174" s="25"/>
      <c r="BQ1174" s="25"/>
      <c r="BR1174" s="25"/>
      <c r="BS1174" s="25"/>
      <c r="BT1174" s="25"/>
      <c r="BU1174" s="25"/>
      <c r="BV1174" s="25"/>
      <c r="BW1174" s="45"/>
      <c r="BX1174" s="25"/>
      <c r="BY1174" s="25"/>
      <c r="BZ1174" s="25"/>
      <c r="CA1174" s="25"/>
      <c r="CB1174" s="25"/>
      <c r="CC1174" s="25"/>
      <c r="CD1174" s="25"/>
      <c r="CE1174" s="25"/>
      <c r="CF1174" s="25"/>
      <c r="CG1174" s="25"/>
      <c r="CH1174" s="25"/>
      <c r="CI1174" s="25"/>
      <c r="CJ1174" s="25"/>
      <c r="CK1174" s="25"/>
      <c r="CL1174" s="25"/>
      <c r="CM1174" s="25"/>
      <c r="CN1174" s="25"/>
      <c r="CO1174" s="25"/>
      <c r="CP1174" s="25"/>
      <c r="CQ1174" s="25"/>
      <c r="CR1174" s="25"/>
      <c r="CS1174" s="25"/>
      <c r="CT1174" s="25"/>
      <c r="CU1174" s="25"/>
      <c r="CV1174" s="25"/>
      <c r="CW1174" s="25"/>
      <c r="CX1174" s="25"/>
      <c r="CY1174" s="25"/>
      <c r="CZ1174" s="25"/>
      <c r="DA1174" s="25"/>
      <c r="DB1174" s="25"/>
      <c r="DC1174" s="25"/>
      <c r="DD1174" s="25"/>
      <c r="DE1174" s="25"/>
      <c r="DF1174" s="25"/>
      <c r="DG1174" s="25"/>
      <c r="DH1174" s="25"/>
      <c r="DI1174" s="25"/>
      <c r="DJ1174" s="25"/>
      <c r="DK1174" s="25"/>
      <c r="DL1174" s="25"/>
      <c r="DM1174" s="25"/>
      <c r="DN1174" s="25"/>
      <c r="DO1174" s="25"/>
      <c r="DP1174" s="25"/>
      <c r="DQ1174" s="25"/>
      <c r="DR1174" s="25"/>
      <c r="DS1174" s="25"/>
      <c r="DT1174" s="25"/>
      <c r="DU1174" s="25"/>
      <c r="DV1174" s="25"/>
      <c r="DW1174" s="25"/>
      <c r="DX1174" s="25"/>
      <c r="DY1174" s="25"/>
      <c r="DZ1174" s="25"/>
      <c r="EA1174" s="25"/>
      <c r="EB1174" s="25"/>
      <c r="EC1174" s="25"/>
      <c r="ED1174" s="25"/>
      <c r="EE1174" s="25"/>
      <c r="EF1174" s="25"/>
      <c r="EG1174" s="25"/>
      <c r="EH1174" s="25"/>
      <c r="EI1174" s="25"/>
      <c r="EJ1174" s="25"/>
      <c r="EM1174" s="25"/>
      <c r="EN1174" s="25"/>
      <c r="EO1174" s="45"/>
      <c r="EP1174" s="25"/>
      <c r="EQ1174" s="25"/>
      <c r="ER1174" s="25"/>
      <c r="ES1174" s="25"/>
      <c r="ET1174" s="25"/>
      <c r="EU1174" s="25"/>
      <c r="EW1174" s="88"/>
    </row>
    <row r="1175" spans="1:256" hidden="1">
      <c r="A1175" s="84" t="s">
        <v>3424</v>
      </c>
      <c r="B1175" s="25" t="s">
        <v>2292</v>
      </c>
      <c r="C1175" t="s">
        <v>3818</v>
      </c>
      <c r="D1175" t="s">
        <v>3472</v>
      </c>
      <c r="E1175" s="25" t="s">
        <v>3631</v>
      </c>
      <c r="F1175" s="25" t="s">
        <v>3654</v>
      </c>
      <c r="G1175" s="25" t="s">
        <v>3633</v>
      </c>
      <c r="H1175" s="25" t="s">
        <v>3634</v>
      </c>
      <c r="I1175" s="25" t="s">
        <v>3632</v>
      </c>
      <c r="J1175" t="s">
        <v>3822</v>
      </c>
      <c r="K1175" t="s">
        <v>3170</v>
      </c>
      <c r="L1175" t="s">
        <v>3172</v>
      </c>
      <c r="M1175" t="s">
        <v>3324</v>
      </c>
      <c r="N1175" t="s">
        <v>3178</v>
      </c>
      <c r="O1175" s="25" t="s">
        <v>2156</v>
      </c>
      <c r="P1175" s="25" t="s">
        <v>3629</v>
      </c>
      <c r="Q1175" s="25" t="s">
        <v>2526</v>
      </c>
      <c r="R1175" t="s">
        <v>3180</v>
      </c>
      <c r="S1175" t="s">
        <v>2135</v>
      </c>
      <c r="T1175" t="s">
        <v>3330</v>
      </c>
      <c r="U1175" t="s">
        <v>3470</v>
      </c>
      <c r="V1175" t="s">
        <v>3332</v>
      </c>
      <c r="W1175" t="s">
        <v>3498</v>
      </c>
      <c r="X1175" t="s">
        <v>3500</v>
      </c>
      <c r="Y1175" t="s">
        <v>3877</v>
      </c>
      <c r="Z1175" t="s">
        <v>3854</v>
      </c>
      <c r="AA1175" t="s">
        <v>3858</v>
      </c>
      <c r="AB1175" s="45" t="s">
        <v>2932</v>
      </c>
      <c r="AC1175" t="s">
        <v>3860</v>
      </c>
      <c r="AD1175" t="s">
        <v>3638</v>
      </c>
      <c r="AE1175" t="s">
        <v>3636</v>
      </c>
      <c r="AF1175" t="s">
        <v>3707</v>
      </c>
      <c r="AG1175" s="25" t="s">
        <v>2301</v>
      </c>
      <c r="AH1175" t="s">
        <v>3709</v>
      </c>
      <c r="AI1175" t="s">
        <v>3891</v>
      </c>
      <c r="AJ1175" t="s">
        <v>3912</v>
      </c>
      <c r="AK1175" t="s">
        <v>325</v>
      </c>
      <c r="AL1175" s="25" t="s">
        <v>2878</v>
      </c>
      <c r="AM1175" t="s">
        <v>3582</v>
      </c>
      <c r="AN1175" t="s">
        <v>3641</v>
      </c>
      <c r="AO1175" s="25" t="s">
        <v>3625</v>
      </c>
      <c r="AP1175" s="25" t="s">
        <v>3445</v>
      </c>
      <c r="AQ1175" s="25" t="s">
        <v>3617</v>
      </c>
      <c r="AR1175" t="s">
        <v>3824</v>
      </c>
      <c r="AS1175" t="s">
        <v>3875</v>
      </c>
      <c r="AT1175" s="25" t="s">
        <v>3619</v>
      </c>
      <c r="AU1175" t="s">
        <v>3856</v>
      </c>
      <c r="AV1175" s="25" t="s">
        <v>3627</v>
      </c>
      <c r="AW1175" s="25" t="s">
        <v>3844</v>
      </c>
      <c r="AX1175" t="s">
        <v>3671</v>
      </c>
      <c r="AY1175" s="25" t="s">
        <v>3835</v>
      </c>
      <c r="AZ1175" s="25" t="s">
        <v>3842</v>
      </c>
      <c r="BA1175" s="25" t="s">
        <v>3837</v>
      </c>
      <c r="BB1175" t="s">
        <v>3820</v>
      </c>
      <c r="BC1175" t="s">
        <v>3643</v>
      </c>
      <c r="BD1175" t="s">
        <v>3281</v>
      </c>
      <c r="BE1175" t="s">
        <v>3480</v>
      </c>
      <c r="BF1175" t="s">
        <v>3481</v>
      </c>
      <c r="BG1175" t="s">
        <v>3482</v>
      </c>
      <c r="BH1175" s="87" t="s">
        <v>3916</v>
      </c>
      <c r="BI1175" s="25"/>
      <c r="BJ1175" s="25"/>
      <c r="BK1175" s="25"/>
      <c r="BL1175" s="25"/>
      <c r="BM1175" s="25"/>
      <c r="BN1175" s="25"/>
      <c r="BO1175" s="25"/>
      <c r="BP1175" s="25"/>
      <c r="BQ1175" s="25"/>
      <c r="BR1175" s="25"/>
      <c r="BS1175" s="25"/>
      <c r="BT1175" s="25"/>
      <c r="BU1175" s="25"/>
      <c r="BV1175" s="25"/>
      <c r="BW1175" s="45"/>
      <c r="BX1175" s="25"/>
      <c r="BY1175" s="25"/>
      <c r="BZ1175" s="25"/>
      <c r="CA1175" s="25"/>
      <c r="CB1175" s="25"/>
      <c r="CC1175" s="25"/>
      <c r="CD1175" s="25"/>
      <c r="CE1175" s="25"/>
      <c r="CF1175" s="25"/>
      <c r="CG1175" s="25"/>
      <c r="CH1175" s="25"/>
      <c r="CI1175" s="25"/>
      <c r="CJ1175" s="25"/>
      <c r="CK1175" s="25"/>
      <c r="CL1175" s="25"/>
      <c r="CM1175" s="25"/>
      <c r="CN1175" s="25"/>
      <c r="CO1175" s="25"/>
      <c r="CP1175" s="25"/>
      <c r="CQ1175" s="25"/>
      <c r="CR1175" s="25"/>
      <c r="CS1175" s="25"/>
      <c r="CT1175" s="25"/>
      <c r="CU1175" s="25"/>
      <c r="CV1175" s="25"/>
      <c r="CW1175" s="25"/>
      <c r="CX1175" s="25"/>
      <c r="CY1175" s="25"/>
      <c r="CZ1175" s="25"/>
      <c r="DA1175" s="25"/>
      <c r="DB1175" s="25"/>
      <c r="DC1175" s="25"/>
      <c r="DD1175" s="25"/>
      <c r="DE1175" s="25"/>
      <c r="DF1175" s="25"/>
      <c r="DG1175" s="25"/>
      <c r="DH1175" s="25"/>
      <c r="DI1175" s="25"/>
      <c r="DJ1175" s="25"/>
      <c r="DK1175" s="25"/>
      <c r="DL1175" s="25"/>
      <c r="DM1175" s="25"/>
      <c r="DN1175" s="25"/>
      <c r="DO1175" s="25"/>
      <c r="DP1175" s="25"/>
      <c r="DQ1175" s="25"/>
      <c r="DR1175" s="25"/>
      <c r="DS1175" s="25"/>
      <c r="DT1175" s="25"/>
      <c r="DU1175" s="25"/>
      <c r="DV1175" s="25"/>
      <c r="DW1175" s="25"/>
      <c r="DX1175" s="25"/>
      <c r="DY1175" s="25"/>
      <c r="DZ1175" s="25"/>
      <c r="EA1175" s="25"/>
      <c r="EB1175" s="25"/>
      <c r="EC1175" s="25"/>
      <c r="ED1175" s="25"/>
      <c r="EE1175" s="25"/>
      <c r="EF1175" s="25"/>
      <c r="EG1175" s="25"/>
      <c r="EH1175" s="25"/>
      <c r="EI1175" s="25"/>
      <c r="EJ1175" s="25"/>
      <c r="EM1175" s="25"/>
      <c r="EN1175" s="25"/>
      <c r="EO1175" s="45"/>
      <c r="EP1175" s="25"/>
      <c r="EQ1175" s="25"/>
      <c r="ER1175" s="25"/>
      <c r="ES1175" s="25"/>
      <c r="ET1175" s="25"/>
      <c r="EU1175" s="25"/>
      <c r="EW1175" s="118"/>
    </row>
    <row r="1176" spans="1:256" ht="30" hidden="1">
      <c r="A1176" s="83" t="s">
        <v>2806</v>
      </c>
      <c r="B1176" s="25" t="s">
        <v>2296</v>
      </c>
      <c r="C1176" s="25" t="s">
        <v>2825</v>
      </c>
      <c r="D1176" s="25" t="s">
        <v>2640</v>
      </c>
      <c r="E1176" s="25" t="s">
        <v>2828</v>
      </c>
      <c r="F1176" s="25" t="s">
        <v>2290</v>
      </c>
      <c r="G1176" s="25" t="s">
        <v>2292</v>
      </c>
      <c r="H1176" s="25" t="s">
        <v>2294</v>
      </c>
      <c r="I1176" s="25" t="s">
        <v>2299</v>
      </c>
      <c r="J1176" s="25" t="s">
        <v>2522</v>
      </c>
      <c r="K1176" s="25" t="s">
        <v>2523</v>
      </c>
      <c r="L1176" s="25" t="s">
        <v>2694</v>
      </c>
      <c r="M1176" s="25" t="s">
        <v>2225</v>
      </c>
      <c r="N1176" s="25" t="s">
        <v>2227</v>
      </c>
      <c r="O1176" s="25" t="s">
        <v>2229</v>
      </c>
      <c r="P1176" s="25" t="s">
        <v>2231</v>
      </c>
      <c r="Q1176" s="25" t="s">
        <v>2436</v>
      </c>
      <c r="R1176" s="25" t="s">
        <v>2590</v>
      </c>
      <c r="S1176" s="25" t="s">
        <v>2696</v>
      </c>
      <c r="T1176" s="25" t="s">
        <v>2239</v>
      </c>
      <c r="U1176" s="25" t="s">
        <v>2441</v>
      </c>
      <c r="V1176" s="25" t="s">
        <v>2491</v>
      </c>
      <c r="W1176" s="25" t="s">
        <v>2555</v>
      </c>
      <c r="X1176" s="25" t="s">
        <v>2483</v>
      </c>
      <c r="Y1176" s="25" t="s">
        <v>2485</v>
      </c>
      <c r="Z1176" s="25" t="s">
        <v>2631</v>
      </c>
      <c r="AA1176" s="25" t="s">
        <v>2633</v>
      </c>
      <c r="AB1176" s="25" t="s">
        <v>2283</v>
      </c>
      <c r="AC1176" s="25" t="s">
        <v>2285</v>
      </c>
      <c r="AD1176" s="25" t="s">
        <v>2288</v>
      </c>
      <c r="AE1176" s="25" t="s">
        <v>2156</v>
      </c>
      <c r="AF1176" s="25" t="s">
        <v>2160</v>
      </c>
      <c r="AG1176" s="45" t="s">
        <v>2616</v>
      </c>
      <c r="AH1176" s="25" t="s">
        <v>2162</v>
      </c>
      <c r="AI1176" s="25" t="s">
        <v>2305</v>
      </c>
      <c r="AJ1176" s="25" t="s">
        <v>2307</v>
      </c>
      <c r="AK1176" s="25" t="s">
        <v>2309</v>
      </c>
      <c r="AL1176" s="25" t="s">
        <v>2311</v>
      </c>
      <c r="AM1176" s="25" t="s">
        <v>2526</v>
      </c>
      <c r="AN1176" s="25" t="s">
        <v>2496</v>
      </c>
      <c r="AO1176" s="25" t="s">
        <v>2168</v>
      </c>
      <c r="AP1176" s="25" t="s">
        <v>2313</v>
      </c>
      <c r="AQ1176" s="25" t="s">
        <v>2315</v>
      </c>
      <c r="AR1176" s="25" t="s">
        <v>2531</v>
      </c>
      <c r="AS1176" s="25" t="s">
        <v>2533</v>
      </c>
      <c r="AT1176" s="25" t="s">
        <v>2538</v>
      </c>
      <c r="AU1176" s="25" t="s">
        <v>2688</v>
      </c>
      <c r="AV1176" s="25" t="s">
        <v>2690</v>
      </c>
      <c r="AW1176" s="25" t="s">
        <v>2068</v>
      </c>
      <c r="AX1176" s="25" t="s">
        <v>2076</v>
      </c>
      <c r="AY1176" s="25" t="s">
        <v>2078</v>
      </c>
      <c r="AZ1176" s="25" t="s">
        <v>2074</v>
      </c>
      <c r="BA1176" s="25" t="s">
        <v>2702</v>
      </c>
      <c r="BB1176" s="25" t="s">
        <v>2080</v>
      </c>
      <c r="BC1176" s="25" t="s">
        <v>2082</v>
      </c>
      <c r="BD1176" s="25" t="s">
        <v>2084</v>
      </c>
      <c r="BE1176" s="25" t="s">
        <v>2233</v>
      </c>
      <c r="BF1176" s="25" t="s">
        <v>2235</v>
      </c>
      <c r="BG1176" s="25" t="s">
        <v>3468</v>
      </c>
      <c r="BH1176" s="88" t="s">
        <v>2086</v>
      </c>
      <c r="BI1176" s="25" t="s">
        <v>2088</v>
      </c>
      <c r="BJ1176" s="25" t="s">
        <v>2237</v>
      </c>
      <c r="BK1176" s="25" t="s">
        <v>1928</v>
      </c>
      <c r="BL1176" t="s">
        <v>3504</v>
      </c>
      <c r="BM1176" s="25" t="s">
        <v>2090</v>
      </c>
      <c r="BN1176" s="25" t="s">
        <v>2092</v>
      </c>
      <c r="BO1176" s="25" t="s">
        <v>2094</v>
      </c>
      <c r="BP1176" s="25" t="s">
        <v>2241</v>
      </c>
      <c r="BQ1176" s="25" t="s">
        <v>2445</v>
      </c>
      <c r="BR1176" s="25" t="s">
        <v>2447</v>
      </c>
      <c r="BS1176" s="25" t="s">
        <v>2449</v>
      </c>
      <c r="BT1176" s="25" t="s">
        <v>2455</v>
      </c>
      <c r="BU1176" s="25" t="s">
        <v>2704</v>
      </c>
      <c r="BV1176" s="25" t="s">
        <v>2818</v>
      </c>
      <c r="BW1176" s="25" t="s">
        <v>2498</v>
      </c>
      <c r="BX1176" s="25" t="s">
        <v>2274</v>
      </c>
      <c r="BY1176" s="25" t="s">
        <v>2552</v>
      </c>
      <c r="BZ1176" s="25" t="s">
        <v>2350</v>
      </c>
      <c r="CA1176" s="25" t="s">
        <v>2352</v>
      </c>
      <c r="CB1176" s="25" t="s">
        <v>2354</v>
      </c>
      <c r="CC1176" s="25" t="s">
        <v>2627</v>
      </c>
      <c r="CD1176" s="25" t="s">
        <v>2834</v>
      </c>
      <c r="CE1176" s="25" t="s">
        <v>2836</v>
      </c>
      <c r="CF1176" s="25" t="s">
        <v>2504</v>
      </c>
      <c r="CG1176" s="25" t="s">
        <v>2506</v>
      </c>
      <c r="CH1176" s="25" t="s">
        <v>2508</v>
      </c>
      <c r="CI1176" s="25" t="s">
        <v>2510</v>
      </c>
      <c r="CJ1176" s="25" t="s">
        <v>2642</v>
      </c>
      <c r="CK1176" s="25" t="s">
        <v>2303</v>
      </c>
      <c r="CL1176" s="25" t="s">
        <v>2360</v>
      </c>
      <c r="CM1176" s="25" t="s">
        <v>2518</v>
      </c>
      <c r="CN1176" s="25" t="s">
        <v>2662</v>
      </c>
      <c r="CO1176" s="25" t="s">
        <v>2677</v>
      </c>
      <c r="CP1176" s="25" t="s">
        <v>2679</v>
      </c>
      <c r="CQ1176" s="25" t="s">
        <v>2362</v>
      </c>
      <c r="CR1176" s="25" t="s">
        <v>2874</v>
      </c>
      <c r="CS1176" s="25" t="s">
        <v>2876</v>
      </c>
      <c r="CT1176" s="25" t="s">
        <v>2878</v>
      </c>
      <c r="CU1176" s="25" t="s">
        <v>2880</v>
      </c>
      <c r="CV1176" s="25" t="s">
        <v>2629</v>
      </c>
      <c r="CW1176" s="25" t="s">
        <v>3057</v>
      </c>
      <c r="CX1176" s="25" t="s">
        <v>2882</v>
      </c>
      <c r="CY1176" s="25" t="s">
        <v>2884</v>
      </c>
      <c r="CZ1176" s="25" t="s">
        <v>2887</v>
      </c>
      <c r="DA1176" s="25" t="s">
        <v>2889</v>
      </c>
      <c r="DB1176" s="25" t="s">
        <v>3073</v>
      </c>
      <c r="DC1176" s="25" t="s">
        <v>3075</v>
      </c>
      <c r="DD1176" s="25" t="s">
        <v>1030</v>
      </c>
      <c r="DE1176" s="25" t="s">
        <v>3077</v>
      </c>
      <c r="DF1176" s="25" t="s">
        <v>2698</v>
      </c>
      <c r="DG1176" s="25" t="s">
        <v>2900</v>
      </c>
      <c r="DH1176" s="25" t="s">
        <v>2902</v>
      </c>
      <c r="DI1176" s="25" t="s">
        <v>2571</v>
      </c>
      <c r="DJ1176" s="25" t="s">
        <v>2561</v>
      </c>
      <c r="DK1176" s="25" t="s">
        <v>2573</v>
      </c>
      <c r="DL1176" s="25" t="s">
        <v>2425</v>
      </c>
      <c r="DM1176" s="25" t="s">
        <v>2427</v>
      </c>
      <c r="DN1176" s="25" t="s">
        <v>2581</v>
      </c>
      <c r="DO1176" s="25" t="s">
        <v>2579</v>
      </c>
      <c r="DP1176" s="25" t="s">
        <v>2737</v>
      </c>
      <c r="DQ1176" s="25" t="s">
        <v>2936</v>
      </c>
      <c r="DR1176" s="25" t="s">
        <v>2938</v>
      </c>
      <c r="DS1176" s="25" t="s">
        <v>2366</v>
      </c>
      <c r="DT1176" s="25" t="s">
        <v>2439</v>
      </c>
      <c r="DU1176" s="25" t="s">
        <v>2592</v>
      </c>
      <c r="DV1176" s="25" t="s">
        <v>2594</v>
      </c>
      <c r="DW1176" s="25" t="s">
        <v>2597</v>
      </c>
      <c r="DX1176" s="25" t="s">
        <v>2489</v>
      </c>
      <c r="DY1176" s="25" t="s">
        <v>2487</v>
      </c>
      <c r="DZ1176" s="25" t="s">
        <v>2158</v>
      </c>
      <c r="EA1176" s="25" t="s">
        <v>2826</v>
      </c>
      <c r="EB1176" s="25" t="s">
        <v>2528</v>
      </c>
      <c r="EC1176" s="25" t="s">
        <v>2170</v>
      </c>
      <c r="ED1176" s="25" t="s">
        <v>2540</v>
      </c>
      <c r="EE1176" s="25" t="s">
        <v>2558</v>
      </c>
      <c r="EF1176" s="25" t="s">
        <v>2066</v>
      </c>
      <c r="EG1176" s="25" t="s">
        <v>2217</v>
      </c>
      <c r="EH1176" t="s">
        <v>3764</v>
      </c>
      <c r="EI1176" s="25" t="s">
        <v>2618</v>
      </c>
      <c r="EJ1176" s="25" t="s">
        <v>2620</v>
      </c>
      <c r="EK1176" s="85" t="s">
        <v>3765</v>
      </c>
      <c r="EL1176" s="25" t="s">
        <v>2520</v>
      </c>
      <c r="EM1176" s="25" t="s">
        <v>2700</v>
      </c>
      <c r="EN1176" s="85" t="s">
        <v>3766</v>
      </c>
      <c r="EO1176" s="25" t="s">
        <v>3121</v>
      </c>
      <c r="EP1176" s="25" t="s">
        <v>2961</v>
      </c>
      <c r="EQ1176" s="25" t="s">
        <v>2942</v>
      </c>
      <c r="ER1176" s="25" t="s">
        <v>3119</v>
      </c>
      <c r="ES1176" s="25" t="s">
        <v>2959</v>
      </c>
      <c r="ET1176" s="25" t="s">
        <v>3144</v>
      </c>
      <c r="EU1176" s="25" t="s">
        <v>2364</v>
      </c>
      <c r="EV1176" t="s">
        <v>3454</v>
      </c>
      <c r="EW1176" s="118" t="s">
        <v>2963</v>
      </c>
    </row>
    <row r="1177" spans="1:256" hidden="1">
      <c r="A1177" s="83" t="s">
        <v>3259</v>
      </c>
      <c r="B1177" s="25" t="s">
        <v>2290</v>
      </c>
      <c r="C1177" s="25" t="s">
        <v>2298</v>
      </c>
      <c r="D1177" s="25" t="s">
        <v>3818</v>
      </c>
      <c r="E1177" s="25" t="s">
        <v>3822</v>
      </c>
      <c r="F1177" s="25" t="s">
        <v>3170</v>
      </c>
      <c r="G1177" s="25" t="s">
        <v>3575</v>
      </c>
      <c r="H1177" s="25" t="s">
        <v>3184</v>
      </c>
      <c r="I1177" s="25" t="s">
        <v>3414</v>
      </c>
      <c r="J1177" s="25" t="s">
        <v>3334</v>
      </c>
      <c r="K1177" s="25" t="s">
        <v>3747</v>
      </c>
      <c r="L1177" s="25" t="s">
        <v>3183</v>
      </c>
      <c r="M1177" s="25" t="s">
        <v>2616</v>
      </c>
      <c r="N1177" s="25" t="s">
        <v>3336</v>
      </c>
      <c r="O1177" s="25" t="s">
        <v>3266</v>
      </c>
      <c r="P1177" s="25" t="s">
        <v>2313</v>
      </c>
      <c r="Q1177" s="25" t="s">
        <v>3577</v>
      </c>
      <c r="R1177" s="25" t="s">
        <v>3586</v>
      </c>
      <c r="S1177" s="25" t="s">
        <v>2068</v>
      </c>
      <c r="T1177" s="25" t="s">
        <v>2076</v>
      </c>
      <c r="U1177" s="25" t="s">
        <v>2080</v>
      </c>
      <c r="V1177" s="25" t="s">
        <v>3186</v>
      </c>
      <c r="W1177" s="25" t="s">
        <v>3877</v>
      </c>
      <c r="X1177" s="25" t="s">
        <v>2090</v>
      </c>
      <c r="Y1177" s="25" t="s">
        <v>2094</v>
      </c>
      <c r="Z1177" s="25" t="s">
        <v>2241</v>
      </c>
      <c r="AA1177" s="25" t="s">
        <v>2445</v>
      </c>
      <c r="AB1177" s="25" t="s">
        <v>2996</v>
      </c>
      <c r="AC1177" s="25" t="s">
        <v>3786</v>
      </c>
      <c r="AD1177" s="25" t="s">
        <v>2350</v>
      </c>
      <c r="AE1177" s="25" t="s">
        <v>3692</v>
      </c>
      <c r="AF1177" s="25" t="s">
        <v>2836</v>
      </c>
      <c r="AG1177" s="25" t="s">
        <v>3638</v>
      </c>
      <c r="AH1177" s="25" t="s">
        <v>3636</v>
      </c>
      <c r="AI1177" s="25" t="s">
        <v>2301</v>
      </c>
      <c r="AJ1177" s="25" t="s">
        <v>3335</v>
      </c>
      <c r="AK1177" s="25" t="s">
        <v>2662</v>
      </c>
      <c r="AL1177" s="25" t="s">
        <v>2677</v>
      </c>
      <c r="AM1177" s="25" t="s">
        <v>3337</v>
      </c>
      <c r="AN1177" t="s">
        <v>3338</v>
      </c>
      <c r="AO1177" s="25" t="s">
        <v>3641</v>
      </c>
      <c r="AP1177" s="25" t="s">
        <v>2889</v>
      </c>
      <c r="AQ1177" s="25" t="s">
        <v>3259</v>
      </c>
      <c r="AR1177" s="25" t="s">
        <v>3339</v>
      </c>
      <c r="AS1177" s="25" t="s">
        <v>3625</v>
      </c>
      <c r="AT1177" s="25" t="s">
        <v>3445</v>
      </c>
      <c r="AU1177" s="25" t="s">
        <v>3745</v>
      </c>
      <c r="AV1177" s="25" t="s">
        <v>3824</v>
      </c>
      <c r="AW1177" s="25" t="s">
        <v>3875</v>
      </c>
      <c r="AX1177" s="25" t="s">
        <v>3619</v>
      </c>
      <c r="AY1177" s="25" t="s">
        <v>3869</v>
      </c>
      <c r="AZ1177" s="25" t="s">
        <v>3765</v>
      </c>
      <c r="BA1177" s="25" t="s">
        <v>3584</v>
      </c>
      <c r="BB1177" s="25" t="s">
        <v>2700</v>
      </c>
      <c r="BC1177" s="25" t="s">
        <v>3766</v>
      </c>
      <c r="BD1177" s="25" t="s">
        <v>3340</v>
      </c>
      <c r="BE1177" s="25" t="s">
        <v>3837</v>
      </c>
      <c r="BF1177" s="25" t="s">
        <v>3820</v>
      </c>
      <c r="BG1177" s="25" t="s">
        <v>2178</v>
      </c>
      <c r="BH1177" s="25" t="s">
        <v>3643</v>
      </c>
      <c r="BI1177" s="25"/>
      <c r="BJ1177" s="25"/>
      <c r="BK1177" s="25"/>
      <c r="BL1177" s="25"/>
      <c r="BM1177" s="25"/>
      <c r="BN1177" s="25"/>
      <c r="BO1177" s="25"/>
      <c r="BP1177" s="25"/>
      <c r="BQ1177" s="25"/>
      <c r="BR1177" s="25"/>
      <c r="BS1177" s="25"/>
      <c r="BT1177" s="25"/>
      <c r="BU1177" s="25"/>
      <c r="BV1177" s="25"/>
      <c r="BW1177" s="45"/>
      <c r="BX1177" s="25"/>
      <c r="BY1177" s="25"/>
      <c r="BZ1177" s="25"/>
      <c r="CA1177" s="25"/>
      <c r="CB1177" s="25"/>
      <c r="CC1177" s="25"/>
      <c r="CD1177" s="25"/>
      <c r="CE1177" s="25"/>
      <c r="CF1177" s="25"/>
      <c r="CG1177" s="25"/>
      <c r="CH1177" s="25"/>
      <c r="CI1177" s="25"/>
      <c r="CJ1177" s="25"/>
      <c r="CK1177" s="25"/>
      <c r="CL1177" s="25"/>
      <c r="CM1177" s="25"/>
      <c r="CN1177" s="25"/>
      <c r="CO1177" s="25"/>
      <c r="CP1177" s="25"/>
      <c r="CQ1177" s="25"/>
      <c r="CR1177" s="25"/>
      <c r="CS1177" s="25"/>
      <c r="CT1177" s="25"/>
      <c r="CU1177" s="25"/>
      <c r="CV1177" s="25"/>
      <c r="CW1177" s="25"/>
      <c r="CX1177" s="25"/>
      <c r="CY1177" s="25"/>
      <c r="CZ1177" s="25"/>
      <c r="DA1177" s="25"/>
      <c r="DB1177" s="25"/>
      <c r="DC1177" s="25"/>
      <c r="DD1177" s="25"/>
      <c r="DE1177" s="25"/>
      <c r="DF1177" s="25"/>
      <c r="DG1177" s="25"/>
      <c r="DH1177" s="25"/>
      <c r="DI1177" s="25"/>
      <c r="DJ1177" s="25"/>
      <c r="DK1177" s="25"/>
      <c r="DL1177" s="25"/>
      <c r="DM1177" s="25"/>
      <c r="DN1177" s="25"/>
      <c r="DO1177" s="25"/>
      <c r="DP1177" s="25"/>
      <c r="DQ1177" s="25"/>
      <c r="DR1177" s="25"/>
      <c r="DS1177" s="25"/>
      <c r="DT1177" s="25"/>
      <c r="DU1177" s="25"/>
      <c r="DV1177" s="25"/>
      <c r="DW1177" s="25"/>
      <c r="DX1177" s="25"/>
      <c r="DY1177" s="25"/>
      <c r="DZ1177" s="25"/>
      <c r="EA1177" s="25"/>
      <c r="EB1177" s="25"/>
      <c r="EC1177" s="25"/>
      <c r="ED1177" s="25"/>
      <c r="EE1177" s="25"/>
      <c r="EF1177" s="25"/>
      <c r="EG1177" s="25"/>
      <c r="EH1177" s="25"/>
      <c r="EI1177" s="25"/>
      <c r="EJ1177" s="25"/>
      <c r="EM1177" s="25"/>
      <c r="EN1177" s="25"/>
      <c r="EO1177" s="45"/>
      <c r="EP1177" s="25"/>
      <c r="EQ1177" s="25"/>
      <c r="ER1177" s="25"/>
      <c r="ES1177" s="25"/>
      <c r="ET1177" s="25"/>
      <c r="EU1177" s="25"/>
      <c r="EW1177" s="118"/>
    </row>
    <row r="1178" spans="1:256" hidden="1">
      <c r="A1178" s="83" t="s">
        <v>3261</v>
      </c>
      <c r="B1178" s="25" t="s">
        <v>2296</v>
      </c>
      <c r="C1178" s="25" t="s">
        <v>2828</v>
      </c>
      <c r="D1178" s="25" t="s">
        <v>2292</v>
      </c>
      <c r="E1178" s="25" t="s">
        <v>3663</v>
      </c>
      <c r="F1178" s="25" t="s">
        <v>2694</v>
      </c>
      <c r="G1178" s="25" t="s">
        <v>3818</v>
      </c>
      <c r="H1178" s="25" t="s">
        <v>2436</v>
      </c>
      <c r="I1178" s="25" t="s">
        <v>3822</v>
      </c>
      <c r="J1178" s="25" t="s">
        <v>2590</v>
      </c>
      <c r="K1178" s="25" t="s">
        <v>3840</v>
      </c>
      <c r="L1178" s="25" t="s">
        <v>2555</v>
      </c>
      <c r="M1178" s="25" t="s">
        <v>3402</v>
      </c>
      <c r="N1178" s="25" t="s">
        <v>2485</v>
      </c>
      <c r="O1178" s="25" t="s">
        <v>2633</v>
      </c>
      <c r="P1178" s="25" t="s">
        <v>3897</v>
      </c>
      <c r="Q1178" s="25" t="s">
        <v>3573</v>
      </c>
      <c r="R1178" s="25" t="s">
        <v>2288</v>
      </c>
      <c r="S1178" s="25" t="s">
        <v>2305</v>
      </c>
      <c r="T1178" s="25" t="s">
        <v>2309</v>
      </c>
      <c r="U1178" s="25" t="s">
        <v>2311</v>
      </c>
      <c r="V1178" s="25" t="s">
        <v>3846</v>
      </c>
      <c r="W1178" s="25" t="s">
        <v>2168</v>
      </c>
      <c r="X1178" s="25" t="s">
        <v>2688</v>
      </c>
      <c r="Y1178" s="25" t="s">
        <v>2690</v>
      </c>
      <c r="Z1178" s="25" t="s">
        <v>2078</v>
      </c>
      <c r="AA1178" s="25" t="s">
        <v>2080</v>
      </c>
      <c r="AB1178" s="25" t="s">
        <v>2080</v>
      </c>
      <c r="AC1178" s="25" t="s">
        <v>2086</v>
      </c>
      <c r="AD1178" s="25" t="s">
        <v>3903</v>
      </c>
      <c r="AE1178" s="25" t="s">
        <v>2088</v>
      </c>
      <c r="AF1178" s="25" t="s">
        <v>3877</v>
      </c>
      <c r="AG1178" s="25" t="s">
        <v>2094</v>
      </c>
      <c r="AH1178" s="25" t="s">
        <v>2094</v>
      </c>
      <c r="AI1178" s="25" t="s">
        <v>2455</v>
      </c>
      <c r="AJ1178" s="25" t="s">
        <v>2704</v>
      </c>
      <c r="AK1178" s="25" t="s">
        <v>2352</v>
      </c>
      <c r="AL1178" s="25" t="s">
        <v>2836</v>
      </c>
      <c r="AM1178" s="25" t="s">
        <v>3848</v>
      </c>
      <c r="AN1178" t="s">
        <v>3638</v>
      </c>
      <c r="AO1178" s="25" t="s">
        <v>3636</v>
      </c>
      <c r="AP1178" s="25" t="s">
        <v>3494</v>
      </c>
      <c r="AQ1178" s="25" t="s">
        <v>1936</v>
      </c>
      <c r="AR1178" s="25" t="s">
        <v>3641</v>
      </c>
      <c r="AS1178" s="25" t="s">
        <v>3625</v>
      </c>
      <c r="AT1178" s="25" t="s">
        <v>3445</v>
      </c>
      <c r="AU1178" s="25" t="s">
        <v>2592</v>
      </c>
      <c r="AV1178" s="25" t="s">
        <v>3905</v>
      </c>
      <c r="AW1178" s="25" t="s">
        <v>3745</v>
      </c>
      <c r="AX1178" s="25" t="s">
        <v>3901</v>
      </c>
      <c r="AY1178" s="25" t="s">
        <v>3824</v>
      </c>
      <c r="AZ1178" s="25" t="s">
        <v>3899</v>
      </c>
      <c r="BA1178" s="25" t="s">
        <v>3875</v>
      </c>
      <c r="BB1178" s="25" t="s">
        <v>3828</v>
      </c>
      <c r="BC1178" s="25" t="s">
        <v>3844</v>
      </c>
      <c r="BD1178" s="25" t="s">
        <v>3671</v>
      </c>
      <c r="BE1178" s="25" t="s">
        <v>3770</v>
      </c>
      <c r="BF1178" s="25" t="s">
        <v>3820</v>
      </c>
      <c r="BG1178" s="25" t="s">
        <v>2178</v>
      </c>
      <c r="BH1178" s="25" t="s">
        <v>3643</v>
      </c>
      <c r="BI1178" s="25"/>
      <c r="BJ1178" s="25"/>
      <c r="BK1178" s="25"/>
      <c r="BL1178" s="25"/>
      <c r="BM1178" s="25"/>
      <c r="BN1178" s="25"/>
      <c r="BO1178" s="25"/>
      <c r="BP1178" s="25"/>
      <c r="BQ1178" s="25"/>
      <c r="BR1178" s="25"/>
      <c r="BS1178" s="25"/>
      <c r="BT1178" s="25"/>
      <c r="BU1178" s="25"/>
      <c r="BV1178" s="25"/>
      <c r="BW1178" s="45"/>
      <c r="BX1178" s="25"/>
      <c r="BY1178" s="25"/>
      <c r="BZ1178" s="25"/>
      <c r="CA1178" s="25"/>
      <c r="CB1178" s="25"/>
      <c r="CC1178" s="25"/>
      <c r="CD1178" s="25"/>
      <c r="CE1178" s="25"/>
      <c r="CF1178" s="25"/>
      <c r="CG1178" s="25"/>
      <c r="CH1178" s="25"/>
      <c r="CI1178" s="25"/>
      <c r="CJ1178" s="25"/>
      <c r="CK1178" s="25"/>
      <c r="CL1178" s="25"/>
      <c r="CM1178" s="25"/>
      <c r="CN1178" s="25"/>
      <c r="CO1178" s="25"/>
      <c r="CP1178" s="25"/>
      <c r="CQ1178" s="25"/>
      <c r="CR1178" s="25"/>
      <c r="CS1178" s="25"/>
      <c r="CT1178" s="25"/>
      <c r="CU1178" s="25"/>
      <c r="CV1178" s="25"/>
      <c r="CW1178" s="25"/>
      <c r="CX1178" s="25"/>
      <c r="CY1178" s="25"/>
      <c r="CZ1178" s="25"/>
      <c r="DA1178" s="25"/>
      <c r="DB1178" s="25"/>
      <c r="DC1178" s="25"/>
      <c r="DD1178" s="25"/>
      <c r="DE1178" s="25"/>
      <c r="DF1178" s="25"/>
      <c r="DG1178" s="25"/>
      <c r="DH1178" s="25"/>
      <c r="DI1178" s="25"/>
      <c r="DJ1178" s="25"/>
      <c r="DK1178" s="25"/>
      <c r="DL1178" s="25"/>
      <c r="DM1178" s="25"/>
      <c r="DN1178" s="25"/>
      <c r="DO1178" s="25"/>
      <c r="DP1178" s="25"/>
      <c r="DQ1178" s="25"/>
      <c r="DR1178" s="25"/>
      <c r="DS1178" s="25"/>
      <c r="DT1178" s="25"/>
      <c r="DU1178" s="25"/>
      <c r="DV1178" s="25"/>
      <c r="DW1178" s="25"/>
      <c r="DX1178" s="25"/>
      <c r="DY1178" s="25"/>
      <c r="DZ1178" s="25"/>
      <c r="EA1178" s="25"/>
      <c r="EB1178" s="25"/>
      <c r="EC1178" s="25"/>
      <c r="ED1178" s="25"/>
      <c r="EE1178" s="25"/>
      <c r="EF1178" s="25"/>
      <c r="EG1178" s="25"/>
      <c r="EH1178" s="25"/>
      <c r="EI1178" s="25"/>
      <c r="EJ1178" s="25"/>
      <c r="EM1178" s="25"/>
      <c r="EN1178" s="25"/>
      <c r="EO1178" s="45"/>
      <c r="EP1178" s="25"/>
      <c r="EQ1178" s="25"/>
      <c r="ER1178" s="25"/>
      <c r="ES1178" s="25"/>
      <c r="ET1178" s="25"/>
      <c r="EU1178" s="25"/>
      <c r="EW1178" s="118"/>
    </row>
    <row r="1179" spans="1:256" hidden="1">
      <c r="A1179" s="83" t="s">
        <v>3267</v>
      </c>
      <c r="B1179" s="25" t="s">
        <v>2830</v>
      </c>
      <c r="C1179" s="25" t="s">
        <v>2694</v>
      </c>
      <c r="D1179" s="25" t="s">
        <v>3201</v>
      </c>
      <c r="E1179" s="25" t="s">
        <v>3208</v>
      </c>
      <c r="F1179" s="25" t="s">
        <v>3064</v>
      </c>
      <c r="G1179" s="25" t="s">
        <v>3070</v>
      </c>
      <c r="H1179" s="25" t="s">
        <v>3675</v>
      </c>
      <c r="I1179" s="25" t="s">
        <v>2567</v>
      </c>
      <c r="J1179" s="25" t="s">
        <v>3822</v>
      </c>
      <c r="K1179" s="25" t="s">
        <v>3172</v>
      </c>
      <c r="L1179" s="25" t="s">
        <v>3298</v>
      </c>
      <c r="M1179" s="25" t="s">
        <v>2485</v>
      </c>
      <c r="N1179" s="25" t="s">
        <v>2631</v>
      </c>
      <c r="O1179" s="25" t="s">
        <v>2633</v>
      </c>
      <c r="P1179" s="25" t="s">
        <v>2283</v>
      </c>
      <c r="Q1179" s="25" t="s">
        <v>3897</v>
      </c>
      <c r="R1179" s="25" t="s">
        <v>2017</v>
      </c>
      <c r="S1179" s="25" t="s">
        <v>3470</v>
      </c>
      <c r="T1179" s="25" t="s">
        <v>1928</v>
      </c>
      <c r="U1179" s="25" t="s">
        <v>3877</v>
      </c>
      <c r="V1179" s="25" t="s">
        <v>1868</v>
      </c>
      <c r="W1179" s="25" t="s">
        <v>1869</v>
      </c>
      <c r="X1179" s="25" t="s">
        <v>1870</v>
      </c>
      <c r="Y1179" s="25" t="s">
        <v>1871</v>
      </c>
      <c r="Z1179" s="25" t="s">
        <v>1872</v>
      </c>
      <c r="AA1179" s="25" t="s">
        <v>1873</v>
      </c>
      <c r="AB1179" s="25" t="s">
        <v>1874</v>
      </c>
      <c r="AC1179" s="25" t="s">
        <v>1875</v>
      </c>
      <c r="AD1179" s="25" t="s">
        <v>1876</v>
      </c>
      <c r="AE1179" s="25" t="s">
        <v>1877</v>
      </c>
      <c r="AF1179" s="25" t="s">
        <v>1878</v>
      </c>
      <c r="AG1179" s="25" t="s">
        <v>1879</v>
      </c>
      <c r="AH1179" s="25" t="s">
        <v>1880</v>
      </c>
      <c r="AI1179" s="25" t="s">
        <v>1881</v>
      </c>
      <c r="AJ1179" s="25" t="s">
        <v>1882</v>
      </c>
      <c r="AK1179" s="25" t="s">
        <v>1883</v>
      </c>
      <c r="AL1179" s="25" t="s">
        <v>3636</v>
      </c>
      <c r="AM1179" s="25" t="s">
        <v>2301</v>
      </c>
      <c r="AN1179" t="s">
        <v>3891</v>
      </c>
      <c r="AO1179" s="25" t="s">
        <v>325</v>
      </c>
      <c r="AP1179" s="25" t="s">
        <v>3582</v>
      </c>
      <c r="AQ1179" s="25" t="s">
        <v>613</v>
      </c>
      <c r="AR1179" s="25" t="s">
        <v>142</v>
      </c>
      <c r="AS1179" s="25" t="s">
        <v>626</v>
      </c>
      <c r="AT1179" s="25" t="s">
        <v>931</v>
      </c>
      <c r="AU1179" s="25" t="s">
        <v>619</v>
      </c>
      <c r="AV1179" s="25" t="s">
        <v>611</v>
      </c>
      <c r="AW1179" s="25" t="s">
        <v>617</v>
      </c>
      <c r="AX1179" s="25" t="s">
        <v>3625</v>
      </c>
      <c r="AY1179" s="25" t="s">
        <v>3445</v>
      </c>
      <c r="AZ1179" s="25" t="s">
        <v>3745</v>
      </c>
      <c r="BA1179" s="25" t="s">
        <v>3824</v>
      </c>
      <c r="BB1179" s="25" t="s">
        <v>3764</v>
      </c>
      <c r="BC1179" s="25" t="s">
        <v>3765</v>
      </c>
      <c r="BD1179" s="25" t="s">
        <v>3766</v>
      </c>
      <c r="BE1179" s="25" t="s">
        <v>3835</v>
      </c>
      <c r="BF1179" s="25" t="s">
        <v>3842</v>
      </c>
      <c r="BG1179" s="25" t="s">
        <v>3837</v>
      </c>
      <c r="BH1179" s="25" t="s">
        <v>3866</v>
      </c>
      <c r="BI1179" s="25"/>
      <c r="BJ1179" s="25"/>
      <c r="BK1179" s="25"/>
      <c r="BL1179" s="25"/>
      <c r="BM1179" s="25"/>
      <c r="BN1179" s="25"/>
      <c r="BO1179" s="25"/>
      <c r="BP1179" s="25"/>
      <c r="BQ1179" s="25"/>
      <c r="BR1179" s="25"/>
      <c r="BS1179" s="25"/>
      <c r="BT1179" s="25"/>
      <c r="BU1179" s="25"/>
      <c r="BV1179" s="25"/>
      <c r="BW1179" s="45"/>
      <c r="BX1179" s="25"/>
      <c r="BY1179" s="25"/>
      <c r="BZ1179" s="25"/>
      <c r="CA1179" s="25"/>
      <c r="CB1179" s="25"/>
      <c r="CC1179" s="25"/>
      <c r="CD1179" s="25"/>
      <c r="CE1179" s="25"/>
      <c r="CF1179" s="25"/>
      <c r="CG1179" s="25"/>
      <c r="CH1179" s="25"/>
      <c r="CI1179" s="25"/>
      <c r="CJ1179" s="25"/>
      <c r="CK1179" s="25"/>
      <c r="CL1179" s="25"/>
      <c r="CM1179" s="25"/>
      <c r="CN1179" s="25"/>
      <c r="CO1179" s="25"/>
      <c r="CP1179" s="25"/>
      <c r="CQ1179" s="25"/>
      <c r="CR1179" s="25"/>
      <c r="CS1179" s="25"/>
      <c r="CT1179" s="25"/>
      <c r="CU1179" s="25"/>
      <c r="CV1179" s="25"/>
      <c r="CW1179" s="25"/>
      <c r="CX1179" s="25"/>
      <c r="CY1179" s="25"/>
      <c r="CZ1179" s="25"/>
      <c r="DA1179" s="25"/>
      <c r="DB1179" s="25"/>
      <c r="DC1179" s="25"/>
      <c r="DD1179" s="25"/>
      <c r="DE1179" s="25"/>
      <c r="DF1179" s="25"/>
      <c r="DG1179" s="25"/>
      <c r="DH1179" s="25"/>
      <c r="DI1179" s="25"/>
      <c r="DJ1179" s="25"/>
      <c r="DK1179" s="25"/>
      <c r="DL1179" s="25"/>
      <c r="DM1179" s="25"/>
      <c r="DN1179" s="25"/>
      <c r="DO1179" s="25"/>
      <c r="DP1179" s="25"/>
      <c r="DQ1179" s="25"/>
      <c r="DR1179" s="25"/>
      <c r="DS1179" s="25"/>
      <c r="DT1179" s="25"/>
      <c r="DU1179" s="25"/>
      <c r="DV1179" s="25"/>
      <c r="DW1179" s="25"/>
      <c r="DX1179" s="25"/>
      <c r="DY1179" s="25"/>
      <c r="DZ1179" s="25"/>
      <c r="EA1179" s="25"/>
      <c r="EB1179" s="25"/>
      <c r="EC1179" s="25"/>
      <c r="ED1179" s="25"/>
      <c r="EE1179" s="25"/>
      <c r="EF1179" s="25"/>
      <c r="EG1179" s="25"/>
      <c r="EH1179" s="25"/>
      <c r="EI1179" s="25"/>
      <c r="EJ1179" s="25"/>
      <c r="EM1179" s="25"/>
      <c r="EN1179" s="25"/>
      <c r="EO1179" s="45"/>
      <c r="EP1179" s="25"/>
      <c r="EQ1179" s="25"/>
      <c r="ER1179" s="25"/>
      <c r="ES1179" s="25"/>
      <c r="ET1179" s="25"/>
      <c r="EU1179" s="25"/>
      <c r="EW1179" s="118"/>
      <c r="IV1179" t="s">
        <v>620</v>
      </c>
    </row>
    <row r="1180" spans="1:256" hidden="1">
      <c r="A1180" s="83" t="s">
        <v>3421</v>
      </c>
      <c r="B1180" s="25" t="s">
        <v>2292</v>
      </c>
      <c r="C1180" s="25" t="s">
        <v>3674</v>
      </c>
      <c r="D1180" s="25" t="s">
        <v>3840</v>
      </c>
      <c r="E1180" s="25" t="s">
        <v>2156</v>
      </c>
      <c r="F1180" s="25" t="s">
        <v>2526</v>
      </c>
      <c r="G1180" s="25" t="s">
        <v>2086</v>
      </c>
      <c r="H1180" s="25" t="s">
        <v>2237</v>
      </c>
      <c r="I1180" s="25" t="s">
        <v>3504</v>
      </c>
      <c r="J1180" s="25" t="s">
        <v>2090</v>
      </c>
      <c r="K1180" s="25" t="s">
        <v>2301</v>
      </c>
      <c r="L1180" s="25" t="s">
        <v>2878</v>
      </c>
      <c r="M1180" s="25" t="s">
        <v>3617</v>
      </c>
      <c r="N1180" s="25" t="s">
        <v>3144</v>
      </c>
      <c r="O1180" s="25" t="s">
        <v>3281</v>
      </c>
      <c r="P1180" s="25" t="s">
        <v>3625</v>
      </c>
      <c r="Q1180" s="25" t="s">
        <v>2094</v>
      </c>
      <c r="R1180" s="25" t="s">
        <v>3636</v>
      </c>
      <c r="S1180" s="25" t="s">
        <v>3584</v>
      </c>
      <c r="T1180" s="25" t="s">
        <v>3586</v>
      </c>
      <c r="U1180" s="25" t="s">
        <v>3745</v>
      </c>
      <c r="V1180" s="25" t="s">
        <v>3747</v>
      </c>
      <c r="W1180" s="25" t="s">
        <v>3786</v>
      </c>
      <c r="X1180" s="25" t="s">
        <v>3575</v>
      </c>
      <c r="Y1180" s="25" t="s">
        <v>3577</v>
      </c>
      <c r="Z1180" s="25" t="s">
        <v>3737</v>
      </c>
      <c r="AA1180" s="25" t="s">
        <v>3739</v>
      </c>
      <c r="AB1180" s="25" t="s">
        <v>3869</v>
      </c>
      <c r="AC1180" s="25" t="s">
        <v>3871</v>
      </c>
      <c r="AD1180" s="25" t="s">
        <v>3743</v>
      </c>
      <c r="AE1180" s="25" t="s">
        <v>3862</v>
      </c>
      <c r="AF1180" s="25" t="s">
        <v>3864</v>
      </c>
      <c r="AG1180" s="25" t="s">
        <v>3866</v>
      </c>
      <c r="AH1180" s="25" t="s">
        <v>3569</v>
      </c>
      <c r="AI1180" s="25" t="s">
        <v>3571</v>
      </c>
      <c r="AJ1180" s="25" t="s">
        <v>3408</v>
      </c>
      <c r="AK1180" s="25" t="s">
        <v>3410</v>
      </c>
      <c r="AL1180" s="25" t="s">
        <v>3412</v>
      </c>
      <c r="AM1180" s="25" t="s">
        <v>3588</v>
      </c>
      <c r="AN1180" t="s">
        <v>3590</v>
      </c>
      <c r="AO1180" s="25" t="s">
        <v>3749</v>
      </c>
      <c r="AP1180" s="25" t="s">
        <v>3751</v>
      </c>
      <c r="AQ1180" s="25" t="s">
        <v>3753</v>
      </c>
      <c r="AR1180" s="25" t="s">
        <v>3648</v>
      </c>
      <c r="AS1180" s="25" t="s">
        <v>3649</v>
      </c>
      <c r="AT1180" s="25" t="s">
        <v>3650</v>
      </c>
      <c r="AU1180" s="25" t="s">
        <v>3656</v>
      </c>
      <c r="AV1180" s="25" t="s">
        <v>3658</v>
      </c>
      <c r="AW1180" s="25" t="s">
        <v>3893</v>
      </c>
      <c r="AX1180" s="25" t="s">
        <v>3895</v>
      </c>
      <c r="AY1180" s="25" t="s">
        <v>3721</v>
      </c>
      <c r="AZ1180" s="25" t="s">
        <v>3723</v>
      </c>
      <c r="BA1180" s="25" t="s">
        <v>3318</v>
      </c>
      <c r="BB1180" s="25" t="s">
        <v>3320</v>
      </c>
      <c r="BC1180" s="25" t="s">
        <v>3485</v>
      </c>
      <c r="BD1180" s="25" t="s">
        <v>3037</v>
      </c>
      <c r="BE1180" s="25" t="s">
        <v>3488</v>
      </c>
      <c r="BF1180" s="25" t="s">
        <v>3490</v>
      </c>
      <c r="BG1180" s="25" t="s">
        <v>3492</v>
      </c>
      <c r="BH1180" s="25" t="s">
        <v>3661</v>
      </c>
      <c r="BI1180" s="25"/>
      <c r="BJ1180" s="25"/>
      <c r="BK1180" s="25"/>
      <c r="BL1180" s="25"/>
      <c r="BM1180" s="25"/>
      <c r="BN1180" s="25"/>
      <c r="BO1180" s="25"/>
      <c r="BP1180" s="25"/>
      <c r="BQ1180" s="25"/>
      <c r="BR1180" s="25"/>
      <c r="BS1180" s="25"/>
      <c r="BT1180" s="25"/>
      <c r="BU1180" s="25"/>
      <c r="BV1180" s="25"/>
      <c r="BW1180" s="45"/>
      <c r="BX1180" s="25"/>
      <c r="BY1180" s="25"/>
      <c r="BZ1180" s="25"/>
      <c r="CA1180" s="25"/>
      <c r="CB1180" s="25"/>
      <c r="CC1180" s="25"/>
      <c r="CD1180" s="25"/>
      <c r="CE1180" s="25"/>
      <c r="CF1180" s="25"/>
      <c r="CG1180" s="25"/>
      <c r="CH1180" s="25"/>
      <c r="CI1180" s="25"/>
      <c r="CJ1180" s="25"/>
      <c r="CK1180" s="25"/>
      <c r="CL1180" s="25"/>
      <c r="CM1180" s="25"/>
      <c r="CN1180" s="25"/>
      <c r="CO1180" s="25"/>
      <c r="CP1180" s="25"/>
      <c r="CQ1180" s="25"/>
      <c r="CR1180" s="25"/>
      <c r="CS1180" s="25"/>
      <c r="CT1180" s="25"/>
      <c r="CU1180" s="25"/>
      <c r="CV1180" s="25"/>
      <c r="CW1180" s="25"/>
      <c r="CX1180" s="25"/>
      <c r="CY1180" s="25"/>
      <c r="CZ1180" s="25"/>
      <c r="DA1180" s="25"/>
      <c r="DB1180" s="25"/>
      <c r="DC1180" s="25"/>
      <c r="DD1180" s="25"/>
      <c r="DE1180" s="25"/>
      <c r="DF1180" s="25"/>
      <c r="DG1180" s="25"/>
      <c r="DH1180" s="25"/>
      <c r="DI1180" s="25"/>
      <c r="DJ1180" s="25"/>
      <c r="DK1180" s="25"/>
      <c r="DL1180" s="25"/>
      <c r="DM1180" s="25"/>
      <c r="DN1180" s="25"/>
      <c r="DO1180" s="25"/>
      <c r="DP1180" s="25"/>
      <c r="DQ1180" s="25"/>
      <c r="DR1180" s="25"/>
      <c r="DS1180" s="25"/>
      <c r="DT1180" s="25"/>
      <c r="DU1180" s="25"/>
      <c r="DV1180" s="25"/>
      <c r="DW1180" s="25"/>
      <c r="DX1180" s="25"/>
      <c r="DY1180" s="25"/>
      <c r="DZ1180" s="25"/>
      <c r="EA1180" s="25"/>
      <c r="EB1180" s="25"/>
      <c r="EC1180" s="25"/>
      <c r="ED1180" s="25"/>
      <c r="EE1180" s="25"/>
      <c r="EF1180" s="25"/>
      <c r="EG1180" s="25"/>
      <c r="EH1180" s="25"/>
      <c r="EI1180" s="25"/>
      <c r="EJ1180" s="25"/>
      <c r="EM1180" s="25"/>
      <c r="EN1180" s="25"/>
      <c r="EO1180" s="45"/>
      <c r="EP1180" s="25"/>
      <c r="EQ1180" s="25"/>
      <c r="ER1180" s="25"/>
      <c r="ES1180" s="25"/>
      <c r="ET1180" s="25"/>
      <c r="EU1180" s="25"/>
      <c r="EW1180" s="118"/>
    </row>
    <row r="1181" spans="1:256" hidden="1"/>
    <row r="1182" spans="1:256" hidden="1"/>
    <row r="1183" spans="1:256" hidden="1"/>
  </sheetData>
  <sheetCalcPr fullCalcOnLoad="1"/>
  <mergeCells count="105">
    <mergeCell ref="I10:J10"/>
    <mergeCell ref="K10:L10"/>
    <mergeCell ref="A1:L1"/>
    <mergeCell ref="A2:K2"/>
    <mergeCell ref="A3:C3"/>
    <mergeCell ref="D3:L3"/>
    <mergeCell ref="B14:L14"/>
    <mergeCell ref="B15:C15"/>
    <mergeCell ref="B13:C13"/>
    <mergeCell ref="F13:G13"/>
    <mergeCell ref="D13:E13"/>
    <mergeCell ref="J13:K13"/>
    <mergeCell ref="D15:E15"/>
    <mergeCell ref="J15:K15"/>
    <mergeCell ref="F15:G15"/>
    <mergeCell ref="B16:L16"/>
    <mergeCell ref="D19:E19"/>
    <mergeCell ref="J21:K21"/>
    <mergeCell ref="F19:G19"/>
    <mergeCell ref="J19:K19"/>
    <mergeCell ref="B20:L20"/>
    <mergeCell ref="B19:C19"/>
    <mergeCell ref="B18:L18"/>
    <mergeCell ref="D17:E17"/>
    <mergeCell ref="J17:K17"/>
    <mergeCell ref="B17:C17"/>
    <mergeCell ref="F17:G17"/>
    <mergeCell ref="D28:E28"/>
    <mergeCell ref="F30:G30"/>
    <mergeCell ref="B30:C30"/>
    <mergeCell ref="B28:C28"/>
    <mergeCell ref="F23:G23"/>
    <mergeCell ref="B23:C23"/>
    <mergeCell ref="D21:E21"/>
    <mergeCell ref="B21:C21"/>
    <mergeCell ref="F21:G21"/>
    <mergeCell ref="B22:L22"/>
    <mergeCell ref="B64:D64"/>
    <mergeCell ref="B112:L113"/>
    <mergeCell ref="B66:D66"/>
    <mergeCell ref="D100:L101"/>
    <mergeCell ref="D103:L104"/>
    <mergeCell ref="D105:L106"/>
    <mergeCell ref="J30:K30"/>
    <mergeCell ref="B31:L31"/>
    <mergeCell ref="F28:G28"/>
    <mergeCell ref="B35:L35"/>
    <mergeCell ref="J34:K34"/>
    <mergeCell ref="B33:L33"/>
    <mergeCell ref="J28:K28"/>
    <mergeCell ref="B29:L29"/>
    <mergeCell ref="B34:C34"/>
    <mergeCell ref="K25:L25"/>
    <mergeCell ref="B45:L47"/>
    <mergeCell ref="F32:G32"/>
    <mergeCell ref="A39:L39"/>
    <mergeCell ref="A37:L37"/>
    <mergeCell ref="J32:K32"/>
    <mergeCell ref="B32:C32"/>
    <mergeCell ref="D34:E34"/>
    <mergeCell ref="D32:E32"/>
    <mergeCell ref="F34:G34"/>
    <mergeCell ref="B180:L184"/>
    <mergeCell ref="B117:L117"/>
    <mergeCell ref="C119:L119"/>
    <mergeCell ref="B123:L124"/>
    <mergeCell ref="B153:L156"/>
    <mergeCell ref="B141:L144"/>
    <mergeCell ref="B53:L55"/>
    <mergeCell ref="B41:L43"/>
    <mergeCell ref="I25:J25"/>
    <mergeCell ref="D30:E30"/>
    <mergeCell ref="B135:L138"/>
    <mergeCell ref="B173:L177"/>
    <mergeCell ref="B49:L51"/>
    <mergeCell ref="B86:L87"/>
    <mergeCell ref="B73:L75"/>
    <mergeCell ref="E66:L67"/>
    <mergeCell ref="D96:L97"/>
    <mergeCell ref="B91:L92"/>
    <mergeCell ref="E68:L69"/>
    <mergeCell ref="B79:L82"/>
    <mergeCell ref="B24:L24"/>
    <mergeCell ref="D23:E23"/>
    <mergeCell ref="J23:K23"/>
    <mergeCell ref="G94:L94"/>
    <mergeCell ref="E64:L65"/>
    <mergeCell ref="B59:L60"/>
    <mergeCell ref="B215:L219"/>
    <mergeCell ref="B187:L191"/>
    <mergeCell ref="B200:F200"/>
    <mergeCell ref="B186:F186"/>
    <mergeCell ref="B194:L198"/>
    <mergeCell ref="B208:L212"/>
    <mergeCell ref="B201:L205"/>
    <mergeCell ref="D98:L99"/>
    <mergeCell ref="D107:L108"/>
    <mergeCell ref="B193:F193"/>
    <mergeCell ref="B172:F172"/>
    <mergeCell ref="B179:F179"/>
    <mergeCell ref="B147:L150"/>
    <mergeCell ref="B159:L162"/>
    <mergeCell ref="B165:L168"/>
    <mergeCell ref="B129:L132"/>
    <mergeCell ref="B118:L118"/>
  </mergeCells>
  <phoneticPr fontId="1" type="noConversion"/>
  <dataValidations count="21">
    <dataValidation type="whole" allowBlank="1" showInputMessage="1" showErrorMessage="1" sqref="H10:H11 I11">
      <formula1>1</formula1>
      <formula2>6</formula2>
    </dataValidation>
    <dataValidation type="whole" allowBlank="1" showInputMessage="1" showErrorMessage="1" sqref="H25">
      <formula1>0</formula1>
      <formula2>5</formula2>
    </dataValidation>
    <dataValidation type="list" allowBlank="1" showInputMessage="1" showErrorMessage="1" sqref="A15 A17 A19 A21 A23">
      <formula1>$O$51:$O$60</formula1>
    </dataValidation>
    <dataValidation type="list" allowBlank="1" showInputMessage="1" showErrorMessage="1" sqref="H21 H13 H15 H17 H19 H23 H28 H30 H32 H34">
      <formula1>$O$19:$O$46</formula1>
    </dataValidation>
    <dataValidation type="list" allowBlank="1" showInputMessage="1" showErrorMessage="1" sqref="G12 G27">
      <formula1>$BJ$1:$BK$1</formula1>
    </dataValidation>
    <dataValidation type="list" allowBlank="1" showInputMessage="1" showErrorMessage="1" sqref="F13:G13 F23:G23 F32:G32 F34:G34 F28:G28 F15:G15 F17:G17 F19:G19 F30:G30 F21:G21">
      <formula1>$O$94:$O$825</formula1>
    </dataValidation>
    <dataValidation type="list" allowBlank="1" showInputMessage="1" showErrorMessage="1" sqref="I13 I15 I17 I19 I21 I23 I28 I30 I32 I34">
      <formula1>$O$69:$O$84</formula1>
    </dataValidation>
    <dataValidation type="list" allowBlank="1" showInputMessage="1" showErrorMessage="1" sqref="J13:K13">
      <formula1>$B$1157:$EW$1157</formula1>
    </dataValidation>
    <dataValidation type="list" allowBlank="1" showInputMessage="1" showErrorMessage="1" sqref="J15:K15">
      <formula1>$B$1159:$EW$1159</formula1>
    </dataValidation>
    <dataValidation type="list" allowBlank="1" showInputMessage="1" showErrorMessage="1" sqref="J17:K17">
      <formula1>$B$1161:$EW$1161</formula1>
    </dataValidation>
    <dataValidation type="list" allowBlank="1" showInputMessage="1" showErrorMessage="1" sqref="J19:K19">
      <formula1>$B$1163:$EW$1163</formula1>
    </dataValidation>
    <dataValidation type="list" allowBlank="1" showInputMessage="1" showErrorMessage="1" sqref="J21:K21">
      <formula1>$B$1165:$EW$1165</formula1>
    </dataValidation>
    <dataValidation type="list" allowBlank="1" showInputMessage="1" showErrorMessage="1" sqref="J23:K23">
      <formula1>$B$1167:$EW$1167</formula1>
    </dataValidation>
    <dataValidation type="list" allowBlank="1" showInputMessage="1" showErrorMessage="1" sqref="L13 L34 L32 L30 L28 L23 L21 L19 L17 L15">
      <formula1>$BQ$2:$BQ$951</formula1>
    </dataValidation>
    <dataValidation type="list" allowBlank="1" showInputMessage="1" showErrorMessage="1" sqref="A28">
      <formula1>"Antagonist"</formula1>
    </dataValidation>
    <dataValidation type="list" allowBlank="1" showInputMessage="1" showErrorMessage="1" sqref="A30">
      <formula1>"Tempter"</formula1>
    </dataValidation>
    <dataValidation type="list" allowBlank="1" showInputMessage="1" showErrorMessage="1" sqref="A32">
      <formula1>$O$62:$O$63: $O$65</formula1>
    </dataValidation>
    <dataValidation type="list" allowBlank="1" showInputMessage="1" showErrorMessage="1" sqref="A34">
      <formula1>$O$62:$O$63: $O$65</formula1>
    </dataValidation>
    <dataValidation type="list" allowBlank="1" showInputMessage="1" showErrorMessage="1" sqref="J28:K28">
      <formula1>$AG$702:$AG$1152</formula1>
    </dataValidation>
    <dataValidation type="list" allowBlank="1" showInputMessage="1" showErrorMessage="1" sqref="J34:K34 J32:K32">
      <formula1>$AH$702:$AH$1152</formula1>
    </dataValidation>
    <dataValidation type="list" allowBlank="1" showInputMessage="1" showErrorMessage="1" sqref="J30:K30">
      <formula1>$AI$702:$AI$1152</formula1>
    </dataValidation>
  </dataValidations>
  <hyperlinks>
    <hyperlink ref="AU2" r:id="rId1" tooltip="http://tvtropes.org/pmwiki/pmwiki.php/Main/TheHero" display="http://tvtropes.org/pmwiki/pmwiki.php/Main/TheHero"/>
    <hyperlink ref="AW2" r:id="rId2" tooltip="http://tvtropes.org/pmwiki/pmwiki.php/Main/OneManArmy" display="http://tvtropes.org/pmwiki/pmwiki.php/Main/OneManArmy"/>
    <hyperlink ref="AU3" r:id="rId3" tooltip="http://tvtropes.org/pmwiki/pmwiki.php/Main/BrainsAndBrawn" display="http://tvtropes.org/pmwiki/pmwiki.php/Main/BrainsAndBrawn"/>
    <hyperlink ref="AV3" r:id="rId4" tooltip="http://tvtropes.org/pmwiki/pmwiki.php/Main/RedOniBlueOni" display="http://tvtropes.org/pmwiki/pmwiki.php/Main/RedOniBlueOni"/>
    <hyperlink ref="AX3" r:id="rId5" tooltip="http://tvtropes.org/pmwiki/pmwiki.php/Main/SwordAndSorcerer" display="http://tvtropes.org/pmwiki/pmwiki.php/Main/SwordAndSorcerer"/>
    <hyperlink ref="AT4" r:id="rId6" tooltip="http://tvtropes.org/pmwiki/pmwiki.php/Main/PowerTrio" display="http://tvtropes.org/pmwiki/pmwiki.php/Main/PowerTrio"/>
    <hyperlink ref="AU4" r:id="rId7" tooltip="http://tvtropes.org/pmwiki/pmwiki.php/Main/FreudianTrio" display="http://tvtropes.org/pmwiki/pmwiki.php/Main/FreudianTrio"/>
    <hyperlink ref="AT5" r:id="rId8" tooltip="http://tvtropes.org/pmwiki/pmwiki.php/Main/EliteFour" display="http://tvtropes.org/pmwiki/pmwiki.php/Main/EliteFour"/>
    <hyperlink ref="AU5" r:id="rId9" tooltip="http://tvtropes.org/pmwiki/pmwiki.php/Main/TheLeader" display="http://tvtropes.org/pmwiki/pmwiki.php/Main/TheLeader"/>
    <hyperlink ref="AV5" r:id="rId10" tooltip="http://tvtropes.org/pmwiki/pmwiki.php/Main/FourTemperamentEnsemble" display="http://tvtropes.org/pmwiki/pmwiki.php/Main/FourTemperamentEnsemble"/>
    <hyperlink ref="AW5" r:id="rId11" tooltip="http://tvtropes.org/pmwiki/pmwiki.php/Main/BalancePowerSkillGimmick" display="http://tvtropes.org/pmwiki/pmwiki.php/Main/BalancePowerSkillGimmick"/>
    <hyperlink ref="AT6" r:id="rId12" tooltip="http://tvtropes.org/pmwiki/pmwiki.php/Main/FiveManBand" display="http://tvtropes.org/pmwiki/pmwiki.php/Main/FiveManBand"/>
    <hyperlink ref="AU6" r:id="rId13" tooltip="http://tvtropes.org/pmwiki/pmwiki.php/Main/TheHeart" display="http://tvtropes.org/pmwiki/pmwiki.php/Main/TheHeart"/>
    <hyperlink ref="AV6" r:id="rId14" tooltip="http://tvtropes.org/pmwiki/pmwiki.php/Main/FiveManBand" display="http://tvtropes.org/pmwiki/pmwiki.php/Main/FiveManBand"/>
    <hyperlink ref="AV7" r:id="rId15" tooltip="http://tvtropes.org/pmwiki/pmwiki.php/Main/TokenEvilTeammate" display="http://tvtropes.org/pmwiki/pmwiki.php/Main/TokenEvilTeammate"/>
    <hyperlink ref="AW7" r:id="rId16" tooltip="http://tvtropes.org/pmwiki/pmwiki.php/Main/WeaponTropes" display="http://tvtropes.org/pmwiki/pmwiki.php/Main/WeaponTropes"/>
    <hyperlink ref="AZ2" r:id="rId17" tooltip="http://tvtropes.org/pmwiki/pmwiki.php/Main/TheHero" display="http://tvtropes.org/pmwiki/pmwiki.php/Main/TheHero"/>
    <hyperlink ref="AZ3" r:id="rId18" tooltip="http://tvtropes.org/pmwiki/pmwiki.php/Main/BrainsAndBrawn" display="http://tvtropes.org/pmwiki/pmwiki.php/Main/BrainsAndBrawn"/>
    <hyperlink ref="AZ4" r:id="rId19" tooltip="http://tvtropes.org/pmwiki/pmwiki.php/Main/FreudianTrio" display="http://tvtropes.org/pmwiki/pmwiki.php/Main/FreudianTrio"/>
    <hyperlink ref="BA6" r:id="rId20" tooltip="http://tvtropes.org/pmwiki/pmwiki.php/Main/QuirkyMinibossSquad" display="http://tvtropes.org/pmwiki/pmwiki.php/Main/QuirkyMinibossSquad"/>
  </hyperlinks>
  <pageMargins left="0.43" right="0.24" top="0.47" bottom="1" header="0.25" footer="0.5"/>
  <pageSetup paperSize="9" scale="80" orientation="portrait" r:id="rId21"/>
  <headerFooter alignWithMargins="0">
    <oddHeader>&amp;C&amp;F&amp;R&amp;A</oddHeader>
    <oddFooter>&amp;LTony Hooper&amp;CPage &amp;P&amp;R&amp;D</oddFooter>
  </headerFooter>
  <rowBreaks count="3" manualBreakCount="3">
    <brk id="55" max="16383" man="1"/>
    <brk id="113" max="16383" man="1"/>
    <brk id="169" max="11" man="1"/>
  </rowBreaks>
  <legacyDrawing r:id="rId22"/>
</worksheet>
</file>

<file path=xl/worksheets/sheet4.xml><?xml version="1.0" encoding="utf-8"?>
<worksheet xmlns="http://schemas.openxmlformats.org/spreadsheetml/2006/main" xmlns:r="http://schemas.openxmlformats.org/officeDocument/2006/relationships">
  <dimension ref="A1:DD186"/>
  <sheetViews>
    <sheetView topLeftCell="A13" workbookViewId="0">
      <selection activeCell="B8" sqref="B8"/>
    </sheetView>
  </sheetViews>
  <sheetFormatPr defaultColWidth="10.875" defaultRowHeight="15.75"/>
  <cols>
    <col min="1" max="1" width="6.25" style="1" customWidth="1"/>
    <col min="2" max="2" width="56.25" style="1" customWidth="1"/>
    <col min="3" max="20" width="5" style="1" customWidth="1"/>
    <col min="21" max="21" width="8" style="4" customWidth="1"/>
    <col min="22" max="24" width="10.875" style="4"/>
    <col min="25" max="26" width="10.875" style="4" customWidth="1"/>
    <col min="27" max="27" width="43.25" style="4" customWidth="1"/>
    <col min="28" max="28" width="47.375" style="4" customWidth="1"/>
    <col min="29" max="29" width="10.875" style="4" customWidth="1"/>
    <col min="30" max="108" width="10.875" style="4"/>
    <col min="109" max="16384" width="10.875" style="1"/>
  </cols>
  <sheetData>
    <row r="1" spans="1:108" ht="33" customHeight="1">
      <c r="A1" s="293" t="s">
        <v>2399</v>
      </c>
      <c r="B1" s="294"/>
      <c r="C1" s="294"/>
      <c r="D1" s="294"/>
      <c r="E1" s="294"/>
      <c r="F1" s="294"/>
      <c r="G1" s="294"/>
      <c r="H1" s="294"/>
      <c r="I1" s="294"/>
      <c r="J1" s="294"/>
      <c r="K1" s="294"/>
      <c r="L1" s="294"/>
      <c r="M1" s="294"/>
      <c r="N1" s="294"/>
      <c r="O1" s="294"/>
      <c r="P1" s="294"/>
      <c r="Q1" s="294"/>
      <c r="R1" s="294"/>
      <c r="S1" s="294"/>
      <c r="T1" s="295"/>
    </row>
    <row r="2" spans="1:108" ht="52.5" hidden="1" customHeight="1">
      <c r="A2" s="296" t="s">
        <v>2400</v>
      </c>
      <c r="B2" s="297"/>
      <c r="C2" s="297"/>
      <c r="D2" s="297"/>
      <c r="E2" s="297"/>
      <c r="F2" s="297"/>
      <c r="G2" s="298" t="s">
        <v>2401</v>
      </c>
      <c r="H2" s="298"/>
      <c r="I2" s="298"/>
      <c r="J2" s="298"/>
      <c r="K2" s="298"/>
      <c r="L2" s="298"/>
      <c r="M2" s="298"/>
      <c r="N2" s="298"/>
      <c r="O2" s="298"/>
      <c r="P2" s="298"/>
      <c r="Q2" s="298"/>
      <c r="R2" s="298"/>
      <c r="S2" s="298"/>
      <c r="T2" s="299"/>
    </row>
    <row r="3" spans="1:108" ht="28.5" customHeight="1">
      <c r="A3" s="300" t="s">
        <v>2373</v>
      </c>
      <c r="B3" s="301"/>
      <c r="C3" s="209" t="s">
        <v>2392</v>
      </c>
      <c r="D3" s="210"/>
      <c r="E3" s="210"/>
      <c r="F3" s="210"/>
      <c r="G3" s="210"/>
      <c r="H3" s="210"/>
      <c r="I3" s="210"/>
      <c r="J3" s="210"/>
      <c r="K3" s="210"/>
      <c r="L3" s="210"/>
      <c r="M3" s="210"/>
      <c r="N3" s="210"/>
      <c r="O3" s="210"/>
      <c r="P3" s="210"/>
      <c r="Q3" s="210"/>
      <c r="R3" s="210"/>
      <c r="S3" s="210"/>
      <c r="T3" s="211"/>
    </row>
    <row r="4" spans="1:108" ht="30" customHeight="1">
      <c r="A4" s="302" t="str">
        <f ca="1">'Master Planning Sheet'!A3</f>
        <v>[insert]</v>
      </c>
      <c r="B4" s="303"/>
      <c r="C4" s="282" t="str">
        <f ca="1">Beats!A5</f>
        <v>[insert]</v>
      </c>
      <c r="D4" s="283"/>
      <c r="E4" s="283"/>
      <c r="F4" s="283"/>
      <c r="G4" s="283"/>
      <c r="H4" s="283"/>
      <c r="I4" s="283"/>
      <c r="J4" s="283"/>
      <c r="K4" s="283"/>
      <c r="L4" s="283"/>
      <c r="M4" s="283"/>
      <c r="N4" s="283"/>
      <c r="O4" s="283"/>
      <c r="P4" s="283"/>
      <c r="Q4" s="283"/>
      <c r="R4" s="283"/>
      <c r="S4" s="283"/>
      <c r="T4" s="284"/>
    </row>
    <row r="5" spans="1:108" ht="93.75" customHeight="1">
      <c r="A5" s="304" t="s">
        <v>2402</v>
      </c>
      <c r="B5" s="305"/>
      <c r="C5" s="290" t="s">
        <v>2403</v>
      </c>
      <c r="D5" s="288" t="s">
        <v>2404</v>
      </c>
      <c r="E5" s="288" t="s">
        <v>2405</v>
      </c>
      <c r="F5" s="288" t="s">
        <v>2406</v>
      </c>
      <c r="G5" s="288" t="s">
        <v>2407</v>
      </c>
      <c r="H5" s="290" t="s">
        <v>2408</v>
      </c>
      <c r="I5" s="288" t="s">
        <v>2409</v>
      </c>
      <c r="J5" s="288" t="s">
        <v>2410</v>
      </c>
      <c r="K5" s="288" t="s">
        <v>2411</v>
      </c>
      <c r="L5" s="288" t="s">
        <v>2412</v>
      </c>
      <c r="M5" s="288" t="s">
        <v>2413</v>
      </c>
      <c r="N5" s="288" t="s">
        <v>2414</v>
      </c>
      <c r="O5" s="290" t="s">
        <v>2415</v>
      </c>
      <c r="P5" s="288" t="s">
        <v>2416</v>
      </c>
      <c r="Q5" s="288" t="s">
        <v>2417</v>
      </c>
      <c r="R5" s="288" t="s">
        <v>2418</v>
      </c>
      <c r="S5" s="288" t="s">
        <v>2419</v>
      </c>
      <c r="T5" s="288" t="s">
        <v>2420</v>
      </c>
      <c r="Z5" s="92" t="str">
        <f ca="1">'Master Planning Sheet'!A7</f>
        <v>RITES OF PASSAGE:</v>
      </c>
    </row>
    <row r="6" spans="1:108" s="2" customFormat="1" ht="88.5" customHeight="1">
      <c r="A6" s="306" t="s">
        <v>2421</v>
      </c>
      <c r="B6" s="307"/>
      <c r="C6" s="292"/>
      <c r="D6" s="289"/>
      <c r="E6" s="289"/>
      <c r="F6" s="289"/>
      <c r="G6" s="289"/>
      <c r="H6" s="292"/>
      <c r="I6" s="289"/>
      <c r="J6" s="289"/>
      <c r="K6" s="289"/>
      <c r="L6" s="289"/>
      <c r="M6" s="289"/>
      <c r="N6" s="289"/>
      <c r="O6" s="292"/>
      <c r="P6" s="289"/>
      <c r="Q6" s="289"/>
      <c r="R6" s="289"/>
      <c r="S6" s="289"/>
      <c r="T6" s="289"/>
      <c r="U6" s="5"/>
      <c r="V6" s="5"/>
      <c r="W6" s="5"/>
      <c r="X6" s="5"/>
      <c r="Y6" s="5"/>
      <c r="Z6" s="5" t="s">
        <v>3787</v>
      </c>
      <c r="AA6" s="5" t="s">
        <v>3788</v>
      </c>
      <c r="AB6" s="5" t="s">
        <v>2579</v>
      </c>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row>
    <row r="7" spans="1:108" ht="19.5" customHeight="1">
      <c r="A7" s="3" t="s">
        <v>2390</v>
      </c>
      <c r="B7" s="3" t="s">
        <v>2422</v>
      </c>
      <c r="C7" s="209" t="s">
        <v>2423</v>
      </c>
      <c r="D7" s="210"/>
      <c r="E7" s="210"/>
      <c r="F7" s="210"/>
      <c r="G7" s="210"/>
      <c r="H7" s="210"/>
      <c r="I7" s="210"/>
      <c r="J7" s="210"/>
      <c r="K7" s="210"/>
      <c r="L7" s="210"/>
      <c r="M7" s="210"/>
      <c r="N7" s="210"/>
      <c r="O7" s="210"/>
      <c r="P7" s="210"/>
      <c r="Q7" s="210"/>
      <c r="R7" s="210"/>
      <c r="S7" s="210"/>
      <c r="T7" s="211"/>
      <c r="Z7" s="3" t="s">
        <v>2390</v>
      </c>
      <c r="AA7" s="3" t="s">
        <v>2422</v>
      </c>
      <c r="AB7" s="3" t="s">
        <v>2422</v>
      </c>
    </row>
    <row r="8" spans="1:108" s="6" customFormat="1" ht="37.5" customHeight="1">
      <c r="A8" s="93">
        <v>1</v>
      </c>
      <c r="B8" s="94" t="str">
        <f>IF($Z$5="superhero:",AB8,AA8)</f>
        <v>Act 1: [Setup] Hook, Opening Image, Theme Stated</v>
      </c>
      <c r="C8" s="290" t="s">
        <v>2403</v>
      </c>
      <c r="H8" s="290" t="s">
        <v>2408</v>
      </c>
      <c r="O8" s="290" t="s">
        <v>2415</v>
      </c>
      <c r="U8" s="4"/>
      <c r="V8" s="4"/>
      <c r="W8" s="4"/>
      <c r="X8" s="4"/>
      <c r="Y8" s="4"/>
      <c r="Z8" s="6">
        <v>1</v>
      </c>
      <c r="AA8" s="21" t="s">
        <v>2745</v>
      </c>
      <c r="AB8" s="21" t="s">
        <v>3789</v>
      </c>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s="6" customFormat="1" ht="37.5" customHeight="1">
      <c r="A9" s="93">
        <v>2</v>
      </c>
      <c r="B9" s="94" t="str">
        <f t="shared" ref="B9:B48" si="0">IF($Z$5="superhero:",AB9,AA9)</f>
        <v>[Setup] home, At Work, At Play </v>
      </c>
      <c r="C9" s="291"/>
      <c r="H9" s="291"/>
      <c r="O9" s="291"/>
      <c r="U9" s="4"/>
      <c r="V9" s="4"/>
      <c r="W9" s="4"/>
      <c r="X9" s="4"/>
      <c r="Y9" s="4"/>
      <c r="Z9" s="6">
        <v>2</v>
      </c>
      <c r="AA9" s="21" t="s">
        <v>2746</v>
      </c>
      <c r="AB9" s="21" t="s">
        <v>3790</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s="6" customFormat="1" ht="37.5" customHeight="1">
      <c r="A10" s="93">
        <v>3</v>
      </c>
      <c r="B10" s="94" t="str">
        <f t="shared" si="0"/>
        <v>Cont - [Setup] At home, At Work, At Play </v>
      </c>
      <c r="C10" s="291"/>
      <c r="H10" s="291"/>
      <c r="O10" s="291"/>
      <c r="U10" s="4"/>
      <c r="V10" s="4"/>
      <c r="W10" s="4"/>
      <c r="X10" s="4"/>
      <c r="Y10" s="4"/>
      <c r="Z10" s="6">
        <v>3</v>
      </c>
      <c r="AA10" s="21" t="s">
        <v>2747</v>
      </c>
      <c r="AB10" s="21" t="s">
        <v>2747</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s="6" customFormat="1" ht="37.5" customHeight="1">
      <c r="A11" s="93">
        <v>4</v>
      </c>
      <c r="B11" s="94" t="str">
        <f t="shared" si="0"/>
        <v>Catalyst </v>
      </c>
      <c r="C11" s="291"/>
      <c r="H11" s="291"/>
      <c r="O11" s="291"/>
      <c r="U11" s="4"/>
      <c r="V11" s="4"/>
      <c r="W11" s="4"/>
      <c r="X11" s="4"/>
      <c r="Y11" s="4"/>
      <c r="Z11" s="6">
        <v>4</v>
      </c>
      <c r="AA11" s="21" t="s">
        <v>2748</v>
      </c>
      <c r="AB11" s="21" t="s">
        <v>3791</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row>
    <row r="12" spans="1:108" s="6" customFormat="1" ht="37.5" customHeight="1">
      <c r="A12" s="93">
        <v>5</v>
      </c>
      <c r="B12" s="94" t="str">
        <f t="shared" si="0"/>
        <v>Debate </v>
      </c>
      <c r="C12" s="291"/>
      <c r="H12" s="291"/>
      <c r="O12" s="291"/>
      <c r="U12" s="4"/>
      <c r="V12" s="4"/>
      <c r="W12" s="4"/>
      <c r="X12" s="4"/>
      <c r="Y12" s="4"/>
      <c r="Z12" s="6">
        <v>5</v>
      </c>
      <c r="AA12" s="21" t="s">
        <v>2749</v>
      </c>
      <c r="AB12" s="21" t="s">
        <v>2749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row>
    <row r="13" spans="1:108" s="6" customFormat="1" ht="37.5" customHeight="1">
      <c r="A13" s="93">
        <v>6</v>
      </c>
      <c r="B13" s="94" t="str">
        <f t="shared" si="0"/>
        <v>Cont - Debate</v>
      </c>
      <c r="C13" s="291"/>
      <c r="H13" s="291"/>
      <c r="O13" s="291"/>
      <c r="U13" s="4"/>
      <c r="V13" s="4"/>
      <c r="W13" s="4"/>
      <c r="X13" s="4"/>
      <c r="Y13" s="4"/>
      <c r="Z13" s="6">
        <v>6</v>
      </c>
      <c r="AA13" s="21" t="s">
        <v>2599</v>
      </c>
      <c r="AB13" s="21" t="s">
        <v>3792</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row>
    <row r="14" spans="1:108" s="6" customFormat="1" ht="37.5" customHeight="1">
      <c r="A14" s="93">
        <v>7</v>
      </c>
      <c r="B14" s="94" t="str">
        <f t="shared" si="0"/>
        <v>Major Turning point 1 </v>
      </c>
      <c r="C14" s="291"/>
      <c r="H14" s="291"/>
      <c r="O14" s="291"/>
      <c r="U14" s="4"/>
      <c r="V14" s="4"/>
      <c r="W14" s="4"/>
      <c r="X14" s="4"/>
      <c r="Y14" s="4"/>
      <c r="Z14" s="6">
        <v>7</v>
      </c>
      <c r="AA14" s="21" t="s">
        <v>2750</v>
      </c>
      <c r="AB14" s="21" t="s">
        <v>2750</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row>
    <row r="15" spans="1:108" s="6" customFormat="1" ht="37.5" customHeight="1">
      <c r="A15" s="93">
        <v>8</v>
      </c>
      <c r="B15" s="94" t="str">
        <f t="shared" si="0"/>
        <v>Debate Cont </v>
      </c>
      <c r="C15" s="291"/>
      <c r="H15" s="291"/>
      <c r="O15" s="291"/>
      <c r="U15" s="4"/>
      <c r="V15" s="4"/>
      <c r="W15" s="4"/>
      <c r="X15" s="4"/>
      <c r="Y15" s="4"/>
      <c r="Z15" s="6">
        <v>8</v>
      </c>
      <c r="AA15" s="21" t="s">
        <v>2751</v>
      </c>
      <c r="AB15" s="21" t="s">
        <v>2751</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row>
    <row r="16" spans="1:108" s="6" customFormat="1" ht="37.5" customHeight="1">
      <c r="A16" s="93">
        <v>9</v>
      </c>
      <c r="B16" s="94" t="str">
        <f t="shared" si="0"/>
        <v>Break Into Act 2 </v>
      </c>
      <c r="C16" s="291"/>
      <c r="H16" s="291"/>
      <c r="O16" s="291"/>
      <c r="U16" s="4"/>
      <c r="V16" s="4"/>
      <c r="W16" s="4"/>
      <c r="X16" s="4"/>
      <c r="Y16" s="4"/>
      <c r="Z16" s="6">
        <v>9</v>
      </c>
      <c r="AA16" s="21" t="s">
        <v>2752</v>
      </c>
      <c r="AB16" s="21" t="s">
        <v>1866</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108" s="6" customFormat="1" ht="37.5" customHeight="1">
      <c r="A17" s="93">
        <v>10</v>
      </c>
      <c r="B17" s="94" t="str">
        <f t="shared" si="0"/>
        <v>Cont - Break Into Act 2 </v>
      </c>
      <c r="C17" s="291"/>
      <c r="H17" s="291"/>
      <c r="O17" s="291"/>
      <c r="U17" s="4"/>
      <c r="V17" s="4"/>
      <c r="W17" s="4"/>
      <c r="X17" s="4"/>
      <c r="Y17" s="4"/>
      <c r="Z17" s="6">
        <v>10</v>
      </c>
      <c r="AA17" s="21" t="s">
        <v>2753</v>
      </c>
      <c r="AB17" s="21" t="s">
        <v>2752</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row>
    <row r="18" spans="1:108" s="6" customFormat="1" ht="37.5" customHeight="1">
      <c r="A18" s="93">
        <v>11</v>
      </c>
      <c r="B18" s="94" t="str">
        <f t="shared" si="0"/>
        <v>Act 2A: Enter B Story </v>
      </c>
      <c r="C18" s="291"/>
      <c r="H18" s="291"/>
      <c r="O18" s="291"/>
      <c r="U18" s="4"/>
      <c r="V18" s="4"/>
      <c r="W18" s="4"/>
      <c r="X18" s="4"/>
      <c r="Y18" s="4"/>
      <c r="Z18" s="6">
        <v>11</v>
      </c>
      <c r="AA18" s="21" t="s">
        <v>2754</v>
      </c>
      <c r="AB18" s="21" t="s">
        <v>2754</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row>
    <row r="19" spans="1:108" s="6" customFormat="1" ht="37.5" customHeight="1">
      <c r="A19" s="93">
        <v>12</v>
      </c>
      <c r="B19" s="94" t="str">
        <f t="shared" si="0"/>
        <v>Fun and Games </v>
      </c>
      <c r="C19" s="291"/>
      <c r="H19" s="291"/>
      <c r="O19" s="291"/>
      <c r="U19" s="4"/>
      <c r="V19" s="4"/>
      <c r="W19" s="4"/>
      <c r="X19" s="4"/>
      <c r="Y19" s="4"/>
      <c r="Z19" s="6">
        <v>12</v>
      </c>
      <c r="AA19" s="21" t="s">
        <v>2755</v>
      </c>
      <c r="AB19" s="21" t="s">
        <v>3793</v>
      </c>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row>
    <row r="20" spans="1:108" s="6" customFormat="1" ht="37.5" customHeight="1">
      <c r="A20" s="93">
        <v>13</v>
      </c>
      <c r="B20" s="94" t="str">
        <f t="shared" si="0"/>
        <v>Cont - Fun and Games </v>
      </c>
      <c r="C20" s="291"/>
      <c r="H20" s="291"/>
      <c r="O20" s="291"/>
      <c r="U20" s="4"/>
      <c r="V20" s="4"/>
      <c r="W20" s="4"/>
      <c r="X20" s="4"/>
      <c r="Y20" s="4"/>
      <c r="Z20" s="6">
        <v>13</v>
      </c>
      <c r="AA20" s="21" t="s">
        <v>2756</v>
      </c>
      <c r="AB20" s="21" t="s">
        <v>3794</v>
      </c>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row>
    <row r="21" spans="1:108" s="6" customFormat="1" ht="37.5" customHeight="1">
      <c r="A21" s="93">
        <v>14</v>
      </c>
      <c r="B21" s="94" t="str">
        <f t="shared" si="0"/>
        <v>Cont - Fun and Games </v>
      </c>
      <c r="C21" s="291"/>
      <c r="H21" s="291"/>
      <c r="O21" s="291"/>
      <c r="U21" s="4"/>
      <c r="V21" s="4"/>
      <c r="W21" s="4"/>
      <c r="X21" s="4"/>
      <c r="Y21" s="4"/>
      <c r="Z21" s="6">
        <v>14</v>
      </c>
      <c r="AA21" s="21" t="s">
        <v>2756</v>
      </c>
      <c r="AB21" s="21" t="s">
        <v>3795</v>
      </c>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row>
    <row r="22" spans="1:108" s="6" customFormat="1" ht="37.5" customHeight="1">
      <c r="A22" s="93">
        <v>15</v>
      </c>
      <c r="B22" s="94" t="str">
        <f t="shared" si="0"/>
        <v>Cont - Fun and Games </v>
      </c>
      <c r="C22" s="291"/>
      <c r="H22" s="291"/>
      <c r="O22" s="291"/>
      <c r="U22" s="4"/>
      <c r="V22" s="4"/>
      <c r="W22" s="4"/>
      <c r="X22" s="4"/>
      <c r="Y22" s="4"/>
      <c r="Z22" s="6">
        <v>15</v>
      </c>
      <c r="AA22" s="21" t="s">
        <v>2756</v>
      </c>
      <c r="AB22" s="21" t="s">
        <v>3798</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row>
    <row r="23" spans="1:108" s="6" customFormat="1" ht="37.5" customHeight="1">
      <c r="A23" s="93">
        <v>16</v>
      </c>
      <c r="B23" s="94" t="str">
        <f t="shared" si="0"/>
        <v>Set Up Potential Fight </v>
      </c>
      <c r="C23" s="291"/>
      <c r="H23" s="291"/>
      <c r="O23" s="291"/>
      <c r="U23" s="4"/>
      <c r="V23" s="4"/>
      <c r="W23" s="4"/>
      <c r="X23" s="4"/>
      <c r="Y23" s="4"/>
      <c r="Z23" s="6">
        <v>16</v>
      </c>
      <c r="AA23" s="21" t="s">
        <v>2757</v>
      </c>
      <c r="AB23" s="21" t="s">
        <v>3797</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row>
    <row r="24" spans="1:108" s="6" customFormat="1" ht="37.5" customHeight="1">
      <c r="A24" s="93">
        <v>17</v>
      </c>
      <c r="B24" s="94" t="str">
        <f t="shared" si="0"/>
        <v>Progress </v>
      </c>
      <c r="C24" s="291"/>
      <c r="H24" s="291"/>
      <c r="O24" s="291"/>
      <c r="U24" s="4"/>
      <c r="V24" s="4"/>
      <c r="W24" s="4"/>
      <c r="X24" s="4"/>
      <c r="Y24" s="4"/>
      <c r="Z24" s="6">
        <v>17</v>
      </c>
      <c r="AA24" s="21" t="s">
        <v>2758</v>
      </c>
      <c r="AB24" s="21" t="s">
        <v>3799</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row>
    <row r="25" spans="1:108" s="6" customFormat="1" ht="37.5" customHeight="1">
      <c r="A25" s="93">
        <v>18</v>
      </c>
      <c r="B25" s="94" t="str">
        <f t="shared" si="0"/>
        <v>Cont - Progress </v>
      </c>
      <c r="C25" s="291"/>
      <c r="H25" s="291"/>
      <c r="O25" s="291"/>
      <c r="U25" s="4"/>
      <c r="V25" s="4"/>
      <c r="W25" s="4"/>
      <c r="X25" s="4"/>
      <c r="Y25" s="4"/>
      <c r="Z25" s="6">
        <v>18</v>
      </c>
      <c r="AA25" s="21" t="s">
        <v>2759</v>
      </c>
      <c r="AB25" s="21" t="s">
        <v>3800</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s="6" customFormat="1" ht="37.5" customHeight="1">
      <c r="A26" s="93">
        <v>19</v>
      </c>
      <c r="B26" s="94" t="str">
        <f t="shared" si="0"/>
        <v>Cont - Progress </v>
      </c>
      <c r="C26" s="291"/>
      <c r="H26" s="291"/>
      <c r="O26" s="291"/>
      <c r="U26" s="4"/>
      <c r="V26" s="4"/>
      <c r="W26" s="4"/>
      <c r="X26" s="4"/>
      <c r="Y26" s="4"/>
      <c r="Z26" s="6">
        <v>19</v>
      </c>
      <c r="AA26" s="21" t="s">
        <v>2759</v>
      </c>
      <c r="AB26" s="21" t="s">
        <v>3796</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row>
    <row r="27" spans="1:108" s="6" customFormat="1" ht="37.5" customHeight="1">
      <c r="A27" s="93">
        <v>20</v>
      </c>
      <c r="B27" s="94" t="str">
        <f t="shared" si="0"/>
        <v>Midpoint </v>
      </c>
      <c r="C27" s="291"/>
      <c r="H27" s="291"/>
      <c r="O27" s="291"/>
      <c r="U27" s="4"/>
      <c r="V27" s="4"/>
      <c r="W27" s="4"/>
      <c r="X27" s="4"/>
      <c r="Y27" s="4"/>
      <c r="Z27" s="6">
        <v>20</v>
      </c>
      <c r="AA27" s="21" t="s">
        <v>2760</v>
      </c>
      <c r="AB27" s="21" t="s">
        <v>3801</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row>
    <row r="28" spans="1:108" s="6" customFormat="1" ht="37.5" customHeight="1">
      <c r="A28" s="93">
        <v>21</v>
      </c>
      <c r="B28" s="94" t="str">
        <f t="shared" si="0"/>
        <v>Act 2B: Reversal of Fortune</v>
      </c>
      <c r="C28" s="291"/>
      <c r="H28" s="291"/>
      <c r="O28" s="291"/>
      <c r="U28" s="4"/>
      <c r="V28" s="4"/>
      <c r="W28" s="4"/>
      <c r="X28" s="4"/>
      <c r="Y28" s="4"/>
      <c r="Z28" s="6">
        <v>21</v>
      </c>
      <c r="AA28" s="21" t="s">
        <v>2761</v>
      </c>
      <c r="AB28" s="21" t="s">
        <v>3808</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s="6" customFormat="1" ht="37.5" customHeight="1">
      <c r="A29" s="93">
        <v>22</v>
      </c>
      <c r="B29" s="94" t="str">
        <f t="shared" si="0"/>
        <v>Bad Guys Close in </v>
      </c>
      <c r="C29" s="291"/>
      <c r="H29" s="291"/>
      <c r="O29" s="291"/>
      <c r="U29" s="4"/>
      <c r="V29" s="4"/>
      <c r="W29" s="4"/>
      <c r="X29" s="4"/>
      <c r="Y29" s="4"/>
      <c r="Z29" s="6">
        <v>22</v>
      </c>
      <c r="AA29" s="21" t="s">
        <v>2762</v>
      </c>
      <c r="AB29" s="21" t="s">
        <v>3809</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row>
    <row r="30" spans="1:108" s="6" customFormat="1" ht="37.5" customHeight="1">
      <c r="A30" s="93">
        <v>23</v>
      </c>
      <c r="B30" s="94" t="str">
        <f t="shared" si="0"/>
        <v>Cont - Bad Guys Close in </v>
      </c>
      <c r="C30" s="291"/>
      <c r="H30" s="291"/>
      <c r="O30" s="291"/>
      <c r="U30" s="4"/>
      <c r="V30" s="4"/>
      <c r="W30" s="4"/>
      <c r="X30" s="4"/>
      <c r="Y30" s="4"/>
      <c r="Z30" s="6">
        <v>23</v>
      </c>
      <c r="AA30" s="21" t="s">
        <v>2763</v>
      </c>
      <c r="AB30" s="21" t="s">
        <v>3806</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row>
    <row r="31" spans="1:108" s="6" customFormat="1" ht="37.5" customHeight="1">
      <c r="A31" s="93">
        <v>24</v>
      </c>
      <c r="B31" s="94" t="str">
        <f t="shared" si="0"/>
        <v>Major Turning Point 2 </v>
      </c>
      <c r="C31" s="291"/>
      <c r="H31" s="291"/>
      <c r="O31" s="291"/>
      <c r="U31" s="4"/>
      <c r="V31" s="4"/>
      <c r="W31" s="4"/>
      <c r="X31" s="4"/>
      <c r="Y31" s="4"/>
      <c r="Z31" s="6">
        <v>24</v>
      </c>
      <c r="AA31" s="21" t="s">
        <v>2764</v>
      </c>
      <c r="AB31" s="21" t="s">
        <v>3802</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row>
    <row r="32" spans="1:108" s="6" customFormat="1" ht="37.5" customHeight="1">
      <c r="A32" s="93">
        <v>25</v>
      </c>
      <c r="B32" s="94" t="str">
        <f t="shared" si="0"/>
        <v>Cont Bad Guys Close in</v>
      </c>
      <c r="C32" s="291"/>
      <c r="H32" s="291"/>
      <c r="O32" s="291"/>
      <c r="U32" s="4"/>
      <c r="V32" s="4"/>
      <c r="W32" s="4"/>
      <c r="X32" s="4"/>
      <c r="Y32" s="4"/>
      <c r="Z32" s="6">
        <v>25</v>
      </c>
      <c r="AA32" s="21" t="s">
        <v>2765</v>
      </c>
      <c r="AB32" s="21" t="s">
        <v>3807</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row>
    <row r="33" spans="1:108" s="6" customFormat="1" ht="37.5" customHeight="1">
      <c r="A33" s="93">
        <v>26</v>
      </c>
      <c r="B33" s="94" t="str">
        <f t="shared" si="0"/>
        <v>Crisis </v>
      </c>
      <c r="C33" s="291"/>
      <c r="H33" s="291"/>
      <c r="O33" s="291"/>
      <c r="U33" s="4"/>
      <c r="V33" s="4"/>
      <c r="W33" s="4"/>
      <c r="X33" s="4"/>
      <c r="Y33" s="4"/>
      <c r="Z33" s="6">
        <v>26</v>
      </c>
      <c r="AA33" s="21" t="s">
        <v>2766</v>
      </c>
      <c r="AB33" s="21" t="s">
        <v>3803</v>
      </c>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s="6" customFormat="1" ht="37.5" customHeight="1">
      <c r="A34" s="93">
        <v>27</v>
      </c>
      <c r="B34" s="94" t="str">
        <f t="shared" si="0"/>
        <v>All is Lost </v>
      </c>
      <c r="C34" s="291"/>
      <c r="H34" s="291"/>
      <c r="O34" s="291"/>
      <c r="U34" s="4"/>
      <c r="V34" s="4"/>
      <c r="W34" s="4"/>
      <c r="X34" s="4"/>
      <c r="Y34" s="4"/>
      <c r="Z34" s="6">
        <v>27</v>
      </c>
      <c r="AA34" s="21" t="s">
        <v>2767</v>
      </c>
      <c r="AB34" s="21" t="s">
        <v>2767</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row>
    <row r="35" spans="1:108" s="6" customFormat="1" ht="37.5" customHeight="1">
      <c r="A35" s="93">
        <v>28</v>
      </c>
      <c r="B35" s="94" t="str">
        <f t="shared" si="0"/>
        <v>Dark Night of the Soul</v>
      </c>
      <c r="C35" s="291"/>
      <c r="H35" s="291"/>
      <c r="O35" s="291"/>
      <c r="U35" s="4"/>
      <c r="V35" s="4"/>
      <c r="W35" s="4"/>
      <c r="X35" s="4"/>
      <c r="Y35" s="4"/>
      <c r="Z35" s="6">
        <v>28</v>
      </c>
      <c r="AA35" s="21" t="s">
        <v>2768</v>
      </c>
      <c r="AB35" s="21" t="s">
        <v>3804</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row>
    <row r="36" spans="1:108" s="6" customFormat="1" ht="37.5" customHeight="1">
      <c r="A36" s="93">
        <v>29</v>
      </c>
      <c r="B36" s="94" t="str">
        <f t="shared" si="0"/>
        <v>Cont - Dark Night of the Soul</v>
      </c>
      <c r="C36" s="291"/>
      <c r="H36" s="291"/>
      <c r="O36" s="291"/>
      <c r="U36" s="4"/>
      <c r="V36" s="4"/>
      <c r="W36" s="4"/>
      <c r="X36" s="4"/>
      <c r="Y36" s="4"/>
      <c r="Z36" s="6">
        <v>29</v>
      </c>
      <c r="AA36" s="21" t="s">
        <v>2769</v>
      </c>
      <c r="AB36" s="21" t="s">
        <v>2768</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row>
    <row r="37" spans="1:108" s="6" customFormat="1" ht="37.5" customHeight="1">
      <c r="A37" s="93">
        <v>30</v>
      </c>
      <c r="B37" s="94" t="str">
        <f t="shared" si="0"/>
        <v>Revelation, Decision, The resurrection</v>
      </c>
      <c r="C37" s="291"/>
      <c r="H37" s="291"/>
      <c r="O37" s="291"/>
      <c r="U37" s="4"/>
      <c r="V37" s="4"/>
      <c r="W37" s="4"/>
      <c r="X37" s="4"/>
      <c r="Y37" s="4"/>
      <c r="Z37" s="6">
        <v>30</v>
      </c>
      <c r="AA37" s="21" t="s">
        <v>2770</v>
      </c>
      <c r="AB37" s="21" t="s">
        <v>3805</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row>
    <row r="38" spans="1:108" s="6" customFormat="1" ht="37.5" customHeight="1">
      <c r="A38" s="93">
        <v>31</v>
      </c>
      <c r="B38" s="94" t="str">
        <f t="shared" si="0"/>
        <v>Act 3: Break into Three </v>
      </c>
      <c r="C38" s="291"/>
      <c r="H38" s="291"/>
      <c r="O38" s="291"/>
      <c r="U38" s="4"/>
      <c r="V38" s="4"/>
      <c r="W38" s="4"/>
      <c r="X38" s="4"/>
      <c r="Y38" s="4"/>
      <c r="Z38" s="6">
        <v>31</v>
      </c>
      <c r="AA38" s="21" t="s">
        <v>2771</v>
      </c>
      <c r="AB38" s="21" t="s">
        <v>2771</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row>
    <row r="39" spans="1:108" s="6" customFormat="1" ht="37.5" customHeight="1">
      <c r="A39" s="93">
        <v>32</v>
      </c>
      <c r="B39" s="94" t="str">
        <f t="shared" si="0"/>
        <v>Five point Finale: Step 1. gathering the Team, Declaration of War (Facing the Exam)</v>
      </c>
      <c r="C39" s="291"/>
      <c r="H39" s="291"/>
      <c r="O39" s="291"/>
      <c r="U39" s="4"/>
      <c r="V39" s="4"/>
      <c r="W39" s="4"/>
      <c r="X39" s="4"/>
      <c r="Y39" s="4"/>
      <c r="Z39" s="6">
        <v>32</v>
      </c>
      <c r="AA39" s="21" t="s">
        <v>2772</v>
      </c>
      <c r="AB39" s="21" t="s">
        <v>3810</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row>
    <row r="40" spans="1:108" s="6" customFormat="1" ht="37.5" customHeight="1">
      <c r="A40" s="93">
        <v>33</v>
      </c>
      <c r="B40" s="94" t="str">
        <f t="shared" si="0"/>
        <v>Finale step 2. Executing the plan </v>
      </c>
      <c r="C40" s="291"/>
      <c r="H40" s="291"/>
      <c r="O40" s="291"/>
      <c r="U40" s="4"/>
      <c r="V40" s="4"/>
      <c r="W40" s="4"/>
      <c r="X40" s="4"/>
      <c r="Y40" s="4"/>
      <c r="Z40" s="6">
        <v>33</v>
      </c>
      <c r="AA40" s="21" t="s">
        <v>2773</v>
      </c>
      <c r="AB40" s="21" t="s">
        <v>3811</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row>
    <row r="41" spans="1:108" s="6" customFormat="1" ht="37.5" customHeight="1">
      <c r="A41" s="93">
        <v>34</v>
      </c>
      <c r="B41" s="94" t="str">
        <f t="shared" si="0"/>
        <v>Cont - Finale step 2. Executing the plan </v>
      </c>
      <c r="C41" s="291"/>
      <c r="H41" s="291"/>
      <c r="O41" s="291"/>
      <c r="U41" s="4"/>
      <c r="V41" s="4"/>
      <c r="W41" s="4"/>
      <c r="X41" s="4"/>
      <c r="Y41" s="4"/>
      <c r="Z41" s="6">
        <v>34</v>
      </c>
      <c r="AA41" s="21" t="s">
        <v>2774</v>
      </c>
      <c r="AB41" s="21" t="s">
        <v>1867</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row>
    <row r="42" spans="1:108" s="6" customFormat="1" ht="37.5" customHeight="1">
      <c r="A42" s="93">
        <v>35</v>
      </c>
      <c r="B42" s="94" t="str">
        <f t="shared" si="0"/>
        <v>Finale step 3. High tower surprise, Trap, Stopped</v>
      </c>
      <c r="C42" s="291"/>
      <c r="H42" s="291"/>
      <c r="O42" s="291"/>
      <c r="U42" s="4"/>
      <c r="V42" s="4"/>
      <c r="W42" s="4"/>
      <c r="X42" s="4"/>
      <c r="Y42" s="4"/>
      <c r="Z42" s="6">
        <v>35</v>
      </c>
      <c r="AA42" s="21" t="s">
        <v>2775</v>
      </c>
      <c r="AB42" s="21" t="s">
        <v>3812</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row>
    <row r="43" spans="1:108" s="6" customFormat="1" ht="37.5" customHeight="1">
      <c r="A43" s="93">
        <v>36</v>
      </c>
      <c r="B43" s="94" t="str">
        <f t="shared" si="0"/>
        <v>Finale step 4. "Dig Deep Down"</v>
      </c>
      <c r="C43" s="291"/>
      <c r="H43" s="291"/>
      <c r="O43" s="291"/>
      <c r="U43" s="4"/>
      <c r="V43" s="4"/>
      <c r="W43" s="4"/>
      <c r="X43" s="4"/>
      <c r="Y43" s="4"/>
      <c r="Z43" s="6">
        <v>36</v>
      </c>
      <c r="AA43" s="21" t="s">
        <v>2776</v>
      </c>
      <c r="AB43" s="21" t="s">
        <v>2776</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row>
    <row r="44" spans="1:108" s="6" customFormat="1" ht="37.5" customHeight="1">
      <c r="A44" s="93">
        <v>37</v>
      </c>
      <c r="B44" s="94" t="str">
        <f t="shared" si="0"/>
        <v>Finale step 4 cont - Calling Upon the Supernatural</v>
      </c>
      <c r="C44" s="291"/>
      <c r="H44" s="291"/>
      <c r="O44" s="291"/>
      <c r="U44" s="4"/>
      <c r="V44" s="4"/>
      <c r="W44" s="4"/>
      <c r="X44" s="4"/>
      <c r="Y44" s="4"/>
      <c r="Z44" s="6">
        <v>37</v>
      </c>
      <c r="AA44" s="21" t="s">
        <v>2744</v>
      </c>
      <c r="AB44" s="21" t="s">
        <v>2744</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row>
    <row r="45" spans="1:108" s="6" customFormat="1" ht="37.5" customHeight="1">
      <c r="A45" s="93">
        <v>38</v>
      </c>
      <c r="B45" s="94" t="str">
        <f t="shared" si="0"/>
        <v>Finale Step 5. The Execution of the New Plan </v>
      </c>
      <c r="C45" s="291"/>
      <c r="H45" s="291"/>
      <c r="O45" s="291"/>
      <c r="U45" s="4"/>
      <c r="V45" s="4"/>
      <c r="W45" s="4"/>
      <c r="X45" s="4"/>
      <c r="Y45" s="4"/>
      <c r="Z45" s="6">
        <v>38</v>
      </c>
      <c r="AA45" s="21" t="s">
        <v>2743</v>
      </c>
      <c r="AB45" s="21" t="s">
        <v>3813</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row>
    <row r="46" spans="1:108" s="6" customFormat="1" ht="37.5" customHeight="1">
      <c r="A46" s="93">
        <v>39</v>
      </c>
      <c r="B46" s="94" t="str">
        <f t="shared" si="0"/>
        <v>Resolution, Return with the Elixir</v>
      </c>
      <c r="C46" s="291"/>
      <c r="H46" s="291"/>
      <c r="O46" s="291"/>
      <c r="U46" s="4"/>
      <c r="V46" s="4"/>
      <c r="W46" s="4"/>
      <c r="X46" s="4"/>
      <c r="Y46" s="4"/>
      <c r="Z46" s="6">
        <v>39</v>
      </c>
      <c r="AA46" s="21" t="s">
        <v>2742</v>
      </c>
      <c r="AB46" s="21" t="s">
        <v>3814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row>
    <row r="47" spans="1:108" s="6" customFormat="1" ht="37.5" customHeight="1">
      <c r="A47" s="93">
        <v>40</v>
      </c>
      <c r="B47" s="94" t="str">
        <f t="shared" si="0"/>
        <v>Final Image</v>
      </c>
      <c r="C47" s="291"/>
      <c r="H47" s="291"/>
      <c r="O47" s="291"/>
      <c r="U47" s="4"/>
      <c r="V47" s="4"/>
      <c r="W47" s="4"/>
      <c r="X47" s="4"/>
      <c r="Y47" s="4"/>
      <c r="Z47" s="6">
        <v>40</v>
      </c>
      <c r="AA47" s="21" t="s">
        <v>2778</v>
      </c>
      <c r="AB47" s="21" t="s">
        <v>2778</v>
      </c>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row>
    <row r="48" spans="1:108" s="6" customFormat="1" ht="37.5" customHeight="1">
      <c r="A48" s="93" t="s">
        <v>2595</v>
      </c>
      <c r="B48" s="94" t="str">
        <f t="shared" si="0"/>
        <v>Epilogue</v>
      </c>
      <c r="C48" s="292"/>
      <c r="H48" s="292"/>
      <c r="O48" s="292"/>
      <c r="U48" s="4"/>
      <c r="V48" s="4"/>
      <c r="W48" s="4"/>
      <c r="X48" s="4"/>
      <c r="Y48" s="4"/>
      <c r="Z48" s="6" t="s">
        <v>2595</v>
      </c>
      <c r="AA48" s="21" t="s">
        <v>2777</v>
      </c>
      <c r="AB48" s="21" t="s">
        <v>2777</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row>
    <row r="50" spans="2:19">
      <c r="C50" s="7"/>
      <c r="S50" s="7"/>
    </row>
    <row r="52" spans="2:19">
      <c r="B52" s="18"/>
    </row>
    <row r="53" spans="2:19">
      <c r="B53" s="18"/>
    </row>
    <row r="54" spans="2:19">
      <c r="B54" s="18"/>
    </row>
    <row r="55" spans="2:19">
      <c r="B55" s="18"/>
    </row>
    <row r="56" spans="2:19">
      <c r="B56" s="18"/>
    </row>
    <row r="57" spans="2:19">
      <c r="B57" s="19"/>
    </row>
    <row r="58" spans="2:19">
      <c r="B58" s="18"/>
    </row>
    <row r="59" spans="2:19">
      <c r="B59" s="18"/>
    </row>
    <row r="60" spans="2:19">
      <c r="B60" s="19"/>
    </row>
    <row r="61" spans="2:19">
      <c r="B61" s="19"/>
    </row>
    <row r="62" spans="2:19">
      <c r="B62" s="19"/>
    </row>
    <row r="63" spans="2:19">
      <c r="B63" s="18"/>
    </row>
    <row r="64" spans="2:19">
      <c r="B64" s="19"/>
    </row>
    <row r="65" spans="2:2">
      <c r="B65" s="18"/>
    </row>
    <row r="66" spans="2:2">
      <c r="B66" s="18"/>
    </row>
    <row r="67" spans="2:2">
      <c r="B67" s="19"/>
    </row>
    <row r="68" spans="2:2">
      <c r="B68" s="18"/>
    </row>
    <row r="69" spans="2:2">
      <c r="B69" s="18"/>
    </row>
    <row r="70" spans="2:2">
      <c r="B70" s="18"/>
    </row>
    <row r="71" spans="2:2">
      <c r="B71" s="19"/>
    </row>
    <row r="72" spans="2:2">
      <c r="B72" s="19"/>
    </row>
    <row r="73" spans="2:2">
      <c r="B73" s="20"/>
    </row>
    <row r="74" spans="2:2">
      <c r="B74" s="20"/>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sheetData>
  <mergeCells count="31">
    <mergeCell ref="M5:M6"/>
    <mergeCell ref="J5:J6"/>
    <mergeCell ref="A4:B4"/>
    <mergeCell ref="C4:T4"/>
    <mergeCell ref="T5:T6"/>
    <mergeCell ref="K5:K6"/>
    <mergeCell ref="S5:S6"/>
    <mergeCell ref="A5:B5"/>
    <mergeCell ref="A6:B6"/>
    <mergeCell ref="O5:O6"/>
    <mergeCell ref="N5:N6"/>
    <mergeCell ref="F5:F6"/>
    <mergeCell ref="P5:P6"/>
    <mergeCell ref="A1:T1"/>
    <mergeCell ref="A2:F2"/>
    <mergeCell ref="G2:T2"/>
    <mergeCell ref="A3:B3"/>
    <mergeCell ref="C3:T3"/>
    <mergeCell ref="H5:H6"/>
    <mergeCell ref="L5:L6"/>
    <mergeCell ref="I5:I6"/>
    <mergeCell ref="R5:R6"/>
    <mergeCell ref="Q5:Q6"/>
    <mergeCell ref="C8:C48"/>
    <mergeCell ref="H8:H48"/>
    <mergeCell ref="O8:O48"/>
    <mergeCell ref="D5:D6"/>
    <mergeCell ref="E5:E6"/>
    <mergeCell ref="C7:T7"/>
    <mergeCell ref="C5:C6"/>
    <mergeCell ref="G5:G6"/>
  </mergeCells>
  <phoneticPr fontId="1" type="noConversion"/>
  <hyperlinks>
    <hyperlink ref="A2:F2" r:id="rId1" display="(Based on Jami Gold's post (http://bit.ly/N0KmPQw)"/>
    <hyperlink ref="G2:T2" r:id="rId2" display=" and Janice Hardy's post (http://bit.ly/Nwizph))"/>
  </hyperlinks>
  <pageMargins left="0.52" right="0.24" top="0.39" bottom="0.41" header="0.17" footer="0.17"/>
  <pageSetup paperSize="9" scale="80" orientation="landscape" r:id="rId3"/>
  <headerFooter alignWithMargins="0">
    <oddHeader>&amp;F</oddHeader>
    <oddFooter>&amp;CPrepared by Tony Hooper &amp;D&amp;RPage &amp;P</oddFooter>
  </headerFooter>
</worksheet>
</file>

<file path=xl/worksheets/sheet5.xml><?xml version="1.0" encoding="utf-8"?>
<worksheet xmlns="http://schemas.openxmlformats.org/spreadsheetml/2006/main" xmlns:r="http://schemas.openxmlformats.org/officeDocument/2006/relationships">
  <dimension ref="A1:FT754"/>
  <sheetViews>
    <sheetView tabSelected="1" workbookViewId="0">
      <selection activeCell="Q15" sqref="Q15"/>
    </sheetView>
  </sheetViews>
  <sheetFormatPr defaultRowHeight="15.75"/>
  <cols>
    <col min="1" max="1" width="0.375" style="136" customWidth="1"/>
    <col min="2" max="2" width="9" style="131"/>
    <col min="3" max="3" width="8.25" style="131" customWidth="1"/>
    <col min="4" max="5" width="9" style="131"/>
    <col min="6" max="7" width="6.75" style="131" customWidth="1"/>
    <col min="8" max="9" width="9" style="131"/>
    <col min="10" max="10" width="10.25" style="131" customWidth="1"/>
    <col min="11" max="11" width="4.875" style="131" customWidth="1"/>
    <col min="12" max="12" width="16.5" style="131" customWidth="1"/>
    <col min="13" max="13" width="0.375" style="131" customWidth="1"/>
    <col min="14" max="15" width="8.125" style="131" customWidth="1"/>
    <col min="16" max="16" width="8.5" style="131" customWidth="1"/>
    <col min="17" max="17" width="8.125" style="131" customWidth="1"/>
    <col min="18" max="30" width="9" style="131"/>
    <col min="31" max="33" width="0" style="131" hidden="1" customWidth="1"/>
    <col min="34" max="16384" width="9" style="131"/>
  </cols>
  <sheetData>
    <row r="1" spans="1:38">
      <c r="A1" s="340" t="str">
        <f ca="1">'Master Planning Sheet'!A3:K3</f>
        <v>[insert]</v>
      </c>
      <c r="B1" s="341"/>
      <c r="C1" s="341"/>
      <c r="D1" s="341"/>
      <c r="E1" s="341"/>
      <c r="F1" s="341"/>
      <c r="G1" s="341"/>
      <c r="H1" s="341"/>
      <c r="I1" s="341"/>
      <c r="J1" s="341"/>
      <c r="K1" s="341"/>
      <c r="L1" s="341"/>
    </row>
    <row r="2" spans="1:38" ht="21.75" hidden="1" customHeight="1">
      <c r="A2" s="342" t="str">
        <f ca="1">'Master Planning Sheet'!A5:K5</f>
        <v>[insert]</v>
      </c>
      <c r="B2" s="342"/>
      <c r="C2" s="342"/>
      <c r="D2" s="342"/>
      <c r="E2" s="342"/>
      <c r="F2" s="342"/>
      <c r="G2" s="342"/>
      <c r="H2" s="342"/>
      <c r="I2" s="342"/>
      <c r="J2" s="342"/>
      <c r="K2" s="342"/>
      <c r="L2" s="132" t="str">
        <f ca="1">'Master Planning Sheet'!A7</f>
        <v>RITES OF PASSAGE:</v>
      </c>
    </row>
    <row r="3" spans="1:38" hidden="1">
      <c r="A3" s="343" t="str">
        <f ca="1">'Master Planning Sheet'!A10:K10</f>
        <v>Quest</v>
      </c>
      <c r="B3" s="344"/>
      <c r="C3" s="345"/>
      <c r="D3" s="346" t="str">
        <f ca="1">'Basic Story Data'!D3:L3</f>
        <v xml:space="preserve"> A character-driven story that has a hero go on a journey for something that changes him in some way.</v>
      </c>
      <c r="E3" s="347"/>
      <c r="F3" s="347"/>
      <c r="G3" s="347"/>
      <c r="H3" s="347"/>
      <c r="I3" s="347"/>
      <c r="J3" s="347"/>
      <c r="K3" s="347"/>
      <c r="L3" s="348"/>
    </row>
    <row r="4" spans="1:38" ht="4.5" customHeight="1">
      <c r="A4" s="151"/>
      <c r="B4" s="97"/>
      <c r="C4" s="97"/>
      <c r="D4" s="97"/>
      <c r="E4" s="97"/>
      <c r="F4" s="97"/>
      <c r="G4" s="97"/>
      <c r="H4" s="97"/>
      <c r="I4" s="97"/>
      <c r="J4" s="97"/>
      <c r="K4" s="97"/>
      <c r="L4" s="97"/>
    </row>
    <row r="5" spans="1:38" s="153" customFormat="1">
      <c r="A5" s="154" t="str">
        <f ca="1">'Basic Story Data'!A13</f>
        <v>Protagonist</v>
      </c>
      <c r="B5" s="154"/>
      <c r="C5" s="337" t="s">
        <v>805</v>
      </c>
      <c r="D5" s="337"/>
      <c r="E5" s="337"/>
      <c r="F5" s="337"/>
      <c r="G5" s="337"/>
      <c r="H5" s="337"/>
      <c r="I5" s="337"/>
      <c r="J5" s="337"/>
      <c r="K5" s="337"/>
      <c r="L5" s="326">
        <f>B9</f>
        <v>0</v>
      </c>
      <c r="M5" s="326"/>
      <c r="N5" s="326"/>
      <c r="O5" s="326"/>
      <c r="P5" s="326"/>
      <c r="Q5" s="326"/>
    </row>
    <row r="6" spans="1:38" ht="11.25" customHeight="1">
      <c r="A6" s="155"/>
      <c r="B6" s="350" t="str">
        <f ca="1">'Basic Story Data'!B14:L14</f>
        <v> – the character responsible for handling the main problem and the one most in need of change, emotionally.</v>
      </c>
      <c r="C6" s="350"/>
      <c r="D6" s="350"/>
      <c r="E6" s="350"/>
      <c r="F6" s="350"/>
      <c r="G6" s="350"/>
      <c r="H6" s="350"/>
      <c r="I6" s="350"/>
      <c r="J6" s="350"/>
      <c r="K6" s="350"/>
      <c r="L6" s="350"/>
      <c r="N6" s="193" t="s">
        <v>143</v>
      </c>
    </row>
    <row r="7" spans="1:38" ht="11.25" customHeight="1">
      <c r="A7" s="155"/>
      <c r="B7" s="150"/>
      <c r="C7" s="150"/>
      <c r="D7" s="150"/>
      <c r="E7" s="150"/>
      <c r="F7" s="150"/>
      <c r="G7" s="150"/>
      <c r="H7" s="150"/>
      <c r="I7" s="150"/>
      <c r="J7" s="150"/>
      <c r="K7" s="150"/>
      <c r="L7" s="150"/>
    </row>
    <row r="8" spans="1:38">
      <c r="A8" s="155"/>
      <c r="B8" s="133" t="s">
        <v>1051</v>
      </c>
      <c r="C8" s="133"/>
      <c r="D8" s="133" t="s">
        <v>1052</v>
      </c>
      <c r="E8" s="133"/>
      <c r="F8" s="133" t="s">
        <v>491</v>
      </c>
      <c r="G8" s="133"/>
      <c r="H8" s="133" t="s">
        <v>1053</v>
      </c>
      <c r="I8" s="134"/>
      <c r="J8" s="97" t="s">
        <v>3873</v>
      </c>
      <c r="K8" s="97"/>
      <c r="L8" s="97"/>
      <c r="AG8" t="s">
        <v>809</v>
      </c>
    </row>
    <row r="9" spans="1:38">
      <c r="A9" s="155"/>
      <c r="B9" s="329">
        <f ca="1">'Basic Story Data'!B13:C13</f>
        <v>0</v>
      </c>
      <c r="C9" s="331"/>
      <c r="D9" s="329">
        <f ca="1">'Basic Story Data'!D13:E13</f>
        <v>0</v>
      </c>
      <c r="E9" s="331"/>
      <c r="F9" s="329" t="s">
        <v>492</v>
      </c>
      <c r="G9" s="331"/>
      <c r="H9" s="329">
        <f ca="1">'Basic Story Data'!F13</f>
        <v>0</v>
      </c>
      <c r="I9" s="349"/>
      <c r="J9" s="141"/>
      <c r="K9" s="142"/>
      <c r="L9" s="143"/>
      <c r="AG9"/>
      <c r="AL9" t="s">
        <v>921</v>
      </c>
    </row>
    <row r="10" spans="1:38">
      <c r="A10" s="155"/>
      <c r="B10" s="148"/>
      <c r="C10" s="148"/>
      <c r="D10" s="148"/>
      <c r="E10" s="148"/>
      <c r="F10" s="151"/>
      <c r="G10" s="151"/>
      <c r="H10" s="148" t="s">
        <v>807</v>
      </c>
      <c r="I10" s="329"/>
      <c r="J10" s="330"/>
      <c r="K10" s="330"/>
      <c r="L10" s="331"/>
      <c r="AE10" t="s">
        <v>739</v>
      </c>
      <c r="AG10" t="s">
        <v>810</v>
      </c>
      <c r="AL10" s="78" t="s">
        <v>922</v>
      </c>
    </row>
    <row r="11" spans="1:38">
      <c r="A11" s="155"/>
      <c r="B11" s="140"/>
      <c r="C11" s="140"/>
      <c r="D11" s="140"/>
      <c r="E11" s="140"/>
      <c r="F11" s="140"/>
      <c r="G11" s="140"/>
      <c r="H11" s="140"/>
      <c r="I11" s="140"/>
      <c r="J11" s="140"/>
      <c r="K11" s="140"/>
      <c r="L11" s="140"/>
      <c r="AE11" t="s">
        <v>740</v>
      </c>
      <c r="AG11" t="s">
        <v>811</v>
      </c>
      <c r="AL11" t="s">
        <v>623</v>
      </c>
    </row>
    <row r="12" spans="1:38">
      <c r="A12" s="155"/>
      <c r="B12" s="338" t="s">
        <v>2807</v>
      </c>
      <c r="C12" s="339"/>
      <c r="D12" s="316" t="str">
        <f ca="1">'Basic Story Data'!X13</f>
        <v>This character follows a personal code, including those that have been organized by another — for example, a warrior code or a religious creed — or one they have constructed for themselves. They will obey this code rigidly and to the letter, and it will usually supersede (but make allowances for) any of the other types, but it (or their devotion to it) is too rigid for them to be considered Chaotic, even if it puts them at odds with the established system of law and order, while they lack the moral or immoral conviction to be considered Good or Evil. At their best, they will obey the spirit as well as the letter of their codes, or at least try to or recognize that they must, but at their worst, they can become a Principles Zealot or a Tautological Templar who puts their own code — and their own interpretation of said code — above all else.</v>
      </c>
      <c r="E12" s="317"/>
      <c r="F12" s="317"/>
      <c r="G12" s="317"/>
      <c r="H12" s="317"/>
      <c r="I12" s="317"/>
      <c r="J12" s="317"/>
      <c r="K12" s="317"/>
      <c r="L12" s="318"/>
      <c r="AE12" t="s">
        <v>741</v>
      </c>
      <c r="AG12" t="s">
        <v>812</v>
      </c>
      <c r="AL12" t="s">
        <v>624</v>
      </c>
    </row>
    <row r="13" spans="1:38">
      <c r="A13" s="155"/>
      <c r="B13" s="336" t="str">
        <f ca="1">'Basic Story Data'!H13</f>
        <v>Lawful Neutral, internal morals</v>
      </c>
      <c r="C13" s="328"/>
      <c r="D13" s="319"/>
      <c r="E13" s="320"/>
      <c r="F13" s="320"/>
      <c r="G13" s="320"/>
      <c r="H13" s="320"/>
      <c r="I13" s="320"/>
      <c r="J13" s="320"/>
      <c r="K13" s="320"/>
      <c r="L13" s="321"/>
      <c r="AE13" t="s">
        <v>742</v>
      </c>
      <c r="AG13" t="s">
        <v>813</v>
      </c>
      <c r="AL13" s="78" t="s">
        <v>625</v>
      </c>
    </row>
    <row r="14" spans="1:38">
      <c r="A14" s="155"/>
      <c r="B14" s="126"/>
      <c r="C14" s="126"/>
      <c r="D14" s="319"/>
      <c r="E14" s="320"/>
      <c r="F14" s="320"/>
      <c r="G14" s="320"/>
      <c r="H14" s="320"/>
      <c r="I14" s="320"/>
      <c r="J14" s="320"/>
      <c r="K14" s="320"/>
      <c r="L14" s="321"/>
      <c r="AE14" t="s">
        <v>743</v>
      </c>
      <c r="AG14" t="s">
        <v>814</v>
      </c>
      <c r="AL14" t="s">
        <v>140</v>
      </c>
    </row>
    <row r="15" spans="1:38">
      <c r="A15" s="155"/>
      <c r="B15" s="126"/>
      <c r="C15" s="126"/>
      <c r="D15" s="319"/>
      <c r="E15" s="320"/>
      <c r="F15" s="320"/>
      <c r="G15" s="320"/>
      <c r="H15" s="320"/>
      <c r="I15" s="320"/>
      <c r="J15" s="320"/>
      <c r="K15" s="320"/>
      <c r="L15" s="321"/>
      <c r="AE15" t="s">
        <v>744</v>
      </c>
      <c r="AG15" t="s">
        <v>815</v>
      </c>
      <c r="AL15" s="78" t="s">
        <v>141</v>
      </c>
    </row>
    <row r="16" spans="1:38">
      <c r="A16" s="155"/>
      <c r="B16" s="126"/>
      <c r="C16" s="126"/>
      <c r="D16" s="319"/>
      <c r="E16" s="320"/>
      <c r="F16" s="320"/>
      <c r="G16" s="320"/>
      <c r="H16" s="320"/>
      <c r="I16" s="320"/>
      <c r="J16" s="320"/>
      <c r="K16" s="320"/>
      <c r="L16" s="321"/>
      <c r="AE16" t="s">
        <v>745</v>
      </c>
      <c r="AG16" t="s">
        <v>816</v>
      </c>
      <c r="AL16" s="78" t="s">
        <v>160</v>
      </c>
    </row>
    <row r="17" spans="1:38">
      <c r="A17" s="155"/>
      <c r="B17" s="126"/>
      <c r="C17" s="126"/>
      <c r="D17" s="319"/>
      <c r="E17" s="320"/>
      <c r="F17" s="320"/>
      <c r="G17" s="320"/>
      <c r="H17" s="320"/>
      <c r="I17" s="320"/>
      <c r="J17" s="320"/>
      <c r="K17" s="320"/>
      <c r="L17" s="321"/>
      <c r="AE17" t="s">
        <v>962</v>
      </c>
      <c r="AG17" t="s">
        <v>817</v>
      </c>
      <c r="AL17" t="s">
        <v>161</v>
      </c>
    </row>
    <row r="18" spans="1:38">
      <c r="A18" s="155"/>
      <c r="B18" s="38"/>
      <c r="C18" s="38"/>
      <c r="D18" s="322"/>
      <c r="E18" s="323"/>
      <c r="F18" s="323"/>
      <c r="G18" s="323"/>
      <c r="H18" s="323"/>
      <c r="I18" s="323"/>
      <c r="J18" s="323"/>
      <c r="K18" s="323"/>
      <c r="L18" s="324"/>
      <c r="AE18" s="78" t="s">
        <v>963</v>
      </c>
      <c r="AG18" t="s">
        <v>818</v>
      </c>
      <c r="AL18" t="s">
        <v>162</v>
      </c>
    </row>
    <row r="19" spans="1:38">
      <c r="A19" s="155"/>
      <c r="B19" s="338" t="s">
        <v>1056</v>
      </c>
      <c r="C19" s="339"/>
      <c r="D19" s="316" t="str">
        <f ca="1">'Basic Story Data'!Z13</f>
        <v>For INTJs the dominant force in their lives is their attention to the inner world of possibilities, symbols, abstractions, images, and thoughts. Insight in conjunction with logical analysis is the essence of their approach to the world; they think systemically. Ideas are the substance of life for INTJs and they have a driving need to understand, to know, and to demonstrate competence in their areas of interest. INTJs inherently trust their insights, and with their task-orientation will work intensely to make their visions into realities.</v>
      </c>
      <c r="E19" s="317"/>
      <c r="F19" s="317"/>
      <c r="G19" s="317"/>
      <c r="H19" s="317"/>
      <c r="I19" s="317"/>
      <c r="J19" s="317"/>
      <c r="K19" s="317"/>
      <c r="L19" s="318"/>
      <c r="AE19" t="s">
        <v>964</v>
      </c>
      <c r="AG19" t="s">
        <v>819</v>
      </c>
      <c r="AL19" t="s">
        <v>163</v>
      </c>
    </row>
    <row r="20" spans="1:38">
      <c r="A20" s="155"/>
      <c r="B20" s="336" t="str">
        <f ca="1">'Basic Story Data'!I13</f>
        <v>INTJ</v>
      </c>
      <c r="C20" s="328"/>
      <c r="D20" s="319"/>
      <c r="E20" s="320"/>
      <c r="F20" s="320"/>
      <c r="G20" s="320"/>
      <c r="H20" s="320"/>
      <c r="I20" s="320"/>
      <c r="J20" s="320"/>
      <c r="K20" s="320"/>
      <c r="L20" s="321"/>
      <c r="AE20" t="s">
        <v>965</v>
      </c>
      <c r="AG20" t="s">
        <v>820</v>
      </c>
      <c r="AL20" t="s">
        <v>164</v>
      </c>
    </row>
    <row r="21" spans="1:38">
      <c r="A21" s="155"/>
      <c r="B21" s="126"/>
      <c r="C21" s="126"/>
      <c r="D21" s="319"/>
      <c r="E21" s="320"/>
      <c r="F21" s="320"/>
      <c r="G21" s="320"/>
      <c r="H21" s="320"/>
      <c r="I21" s="320"/>
      <c r="J21" s="320"/>
      <c r="K21" s="320"/>
      <c r="L21" s="321"/>
      <c r="AE21" t="s">
        <v>966</v>
      </c>
      <c r="AG21" t="s">
        <v>821</v>
      </c>
      <c r="AL21" s="78" t="s">
        <v>165</v>
      </c>
    </row>
    <row r="22" spans="1:38">
      <c r="A22" s="155"/>
      <c r="B22" s="38"/>
      <c r="C22" s="38"/>
      <c r="D22" s="322"/>
      <c r="E22" s="323"/>
      <c r="F22" s="323"/>
      <c r="G22" s="323"/>
      <c r="H22" s="323"/>
      <c r="I22" s="323"/>
      <c r="J22" s="323"/>
      <c r="K22" s="323"/>
      <c r="L22" s="324"/>
      <c r="N22" s="191" t="s">
        <v>917</v>
      </c>
      <c r="O22" s="192"/>
      <c r="P22" s="192"/>
      <c r="Q22" s="192"/>
      <c r="AE22" s="78" t="s">
        <v>967</v>
      </c>
      <c r="AG22" t="s">
        <v>822</v>
      </c>
      <c r="AL22" t="s">
        <v>0</v>
      </c>
    </row>
    <row r="23" spans="1:38">
      <c r="A23" s="155"/>
      <c r="B23" s="338" t="s">
        <v>1054</v>
      </c>
      <c r="C23" s="339"/>
      <c r="D23" s="316" t="str">
        <f ca="1">'Basic Story Data'!T13</f>
        <v>In a lot of media, if the main character has a father, he usually is out of the picture, doesn't care what's going on with his child(ren), or just doesn't notice what's going on. This guy, however, is not any of those things. This is the father who realizes something is happening, and isn't going to stand for it, particularly if it poses any kind of threat to his family. Often overlaps with Papa Wolf. May also be paired with Action Mom, in which case they could easily be a Battle Couple.</v>
      </c>
      <c r="E23" s="317"/>
      <c r="F23" s="317"/>
      <c r="G23" s="317"/>
      <c r="H23" s="317"/>
      <c r="I23" s="317"/>
      <c r="J23" s="317"/>
      <c r="K23" s="317"/>
      <c r="L23" s="318"/>
      <c r="N23" s="190"/>
      <c r="O23" s="159"/>
      <c r="P23" s="159"/>
      <c r="Q23" s="160"/>
      <c r="AE23" t="s">
        <v>968</v>
      </c>
      <c r="AG23" t="s">
        <v>823</v>
      </c>
      <c r="AL23" s="78" t="s">
        <v>372</v>
      </c>
    </row>
    <row r="24" spans="1:38">
      <c r="A24" s="155"/>
      <c r="B24" s="336" t="str">
        <f ca="1">'Basic Story Data'!J13</f>
        <v>Action Dad</v>
      </c>
      <c r="C24" s="328"/>
      <c r="D24" s="319"/>
      <c r="E24" s="320"/>
      <c r="F24" s="320"/>
      <c r="G24" s="320"/>
      <c r="H24" s="320"/>
      <c r="I24" s="320"/>
      <c r="J24" s="320"/>
      <c r="K24" s="320"/>
      <c r="L24" s="321"/>
      <c r="N24" s="161"/>
      <c r="O24" s="136"/>
      <c r="P24" s="136"/>
      <c r="Q24" s="157"/>
      <c r="AE24" t="s">
        <v>969</v>
      </c>
      <c r="AG24" t="s">
        <v>824</v>
      </c>
      <c r="AL24" s="78" t="s">
        <v>373</v>
      </c>
    </row>
    <row r="25" spans="1:38">
      <c r="A25" s="155"/>
      <c r="B25" s="126"/>
      <c r="C25" s="126"/>
      <c r="D25" s="319"/>
      <c r="E25" s="320"/>
      <c r="F25" s="320"/>
      <c r="G25" s="320"/>
      <c r="H25" s="320"/>
      <c r="I25" s="320"/>
      <c r="J25" s="320"/>
      <c r="K25" s="320"/>
      <c r="L25" s="321"/>
      <c r="N25" s="161"/>
      <c r="O25" s="136"/>
      <c r="P25" s="136"/>
      <c r="Q25" s="157"/>
      <c r="AE25" t="s">
        <v>970</v>
      </c>
      <c r="AG25" t="s">
        <v>825</v>
      </c>
      <c r="AL25" s="78" t="s">
        <v>374</v>
      </c>
    </row>
    <row r="26" spans="1:38">
      <c r="A26" s="155"/>
      <c r="B26" s="126"/>
      <c r="C26" s="126"/>
      <c r="D26" s="319"/>
      <c r="E26" s="320"/>
      <c r="F26" s="320"/>
      <c r="G26" s="320"/>
      <c r="H26" s="320"/>
      <c r="I26" s="320"/>
      <c r="J26" s="320"/>
      <c r="K26" s="320"/>
      <c r="L26" s="321"/>
      <c r="N26" s="161"/>
      <c r="O26" s="136"/>
      <c r="P26" s="136"/>
      <c r="Q26" s="157"/>
      <c r="AE26" t="s">
        <v>971</v>
      </c>
      <c r="AG26" t="s">
        <v>826</v>
      </c>
      <c r="AL26" s="78" t="s">
        <v>736</v>
      </c>
    </row>
    <row r="27" spans="1:38">
      <c r="A27" s="155"/>
      <c r="B27" s="38"/>
      <c r="C27" s="38"/>
      <c r="D27" s="322"/>
      <c r="E27" s="323"/>
      <c r="F27" s="323"/>
      <c r="G27" s="323"/>
      <c r="H27" s="323"/>
      <c r="I27" s="323"/>
      <c r="J27" s="323"/>
      <c r="K27" s="323"/>
      <c r="L27" s="324"/>
      <c r="N27" s="162"/>
      <c r="O27" s="140"/>
      <c r="P27" s="140"/>
      <c r="Q27" s="158"/>
      <c r="AE27" t="s">
        <v>972</v>
      </c>
      <c r="AG27" t="s">
        <v>827</v>
      </c>
      <c r="AL27" s="78" t="s">
        <v>737</v>
      </c>
    </row>
    <row r="28" spans="1:38">
      <c r="A28" s="155"/>
      <c r="B28" s="338" t="s">
        <v>1057</v>
      </c>
      <c r="C28" s="339"/>
      <c r="D28" s="316" t="str">
        <f ca="1">'Basic Story Data'!V13</f>
        <v xml:space="preserve">Usually (unless he's Not Wearing Tights) he is a costumed do-gooder with a colourful outfit (which likely sports a Chest Insignia), a Secret Identity and often unusual and useful superpowers or equipment. Sometimes he's a loner trying to deal with the hand that fate dealt him. Usually his reason for existence is to defeat his nemesis or arch-enemy the Supervillain. In a broader sense, superheroes can be considered old as the superhuman heroes of ancient mythology, with Gilgamesh being the Ur-Example. Other examples include Hercules, Perseus, Krishna, Hanuman, and Sun Wukong (a.k.a. Son Goku). In classical times, that's what being a "hero" meant; it was a statement on a demigod's power, not necessarily their actions. </v>
      </c>
      <c r="E28" s="317"/>
      <c r="F28" s="317"/>
      <c r="G28" s="317"/>
      <c r="H28" s="317"/>
      <c r="I28" s="317"/>
      <c r="J28" s="317"/>
      <c r="K28" s="317"/>
      <c r="L28" s="318"/>
      <c r="N28" s="190"/>
      <c r="O28" s="159"/>
      <c r="P28" s="159"/>
      <c r="Q28" s="160"/>
      <c r="AE28" t="s">
        <v>1333</v>
      </c>
      <c r="AG28" t="s">
        <v>428</v>
      </c>
      <c r="AL28" s="131" t="s">
        <v>738</v>
      </c>
    </row>
    <row r="29" spans="1:38">
      <c r="A29" s="155"/>
      <c r="B29" s="336" t="str">
        <f ca="1">'Basic Story Data'!L13</f>
        <v>Superhero</v>
      </c>
      <c r="C29" s="328"/>
      <c r="D29" s="319"/>
      <c r="E29" s="320"/>
      <c r="F29" s="320"/>
      <c r="G29" s="320"/>
      <c r="H29" s="320"/>
      <c r="I29" s="320"/>
      <c r="J29" s="320"/>
      <c r="K29" s="320"/>
      <c r="L29" s="321"/>
      <c r="N29" s="161"/>
      <c r="O29" s="136"/>
      <c r="P29" s="136"/>
      <c r="Q29" s="157"/>
      <c r="AE29" t="s">
        <v>1334</v>
      </c>
      <c r="AG29" t="s">
        <v>3180</v>
      </c>
    </row>
    <row r="30" spans="1:38">
      <c r="A30" s="155"/>
      <c r="B30" s="126"/>
      <c r="C30" s="126"/>
      <c r="D30" s="319"/>
      <c r="E30" s="320"/>
      <c r="F30" s="320"/>
      <c r="G30" s="320"/>
      <c r="H30" s="320"/>
      <c r="I30" s="320"/>
      <c r="J30" s="320"/>
      <c r="K30" s="320"/>
      <c r="L30" s="321"/>
      <c r="N30" s="161"/>
      <c r="O30" s="136"/>
      <c r="P30" s="136"/>
      <c r="Q30" s="157"/>
      <c r="AE30" s="78" t="s">
        <v>1335</v>
      </c>
      <c r="AG30" t="s">
        <v>429</v>
      </c>
    </row>
    <row r="31" spans="1:38">
      <c r="A31" s="155"/>
      <c r="B31" s="126"/>
      <c r="C31" s="126"/>
      <c r="D31" s="319"/>
      <c r="E31" s="320"/>
      <c r="F31" s="320"/>
      <c r="G31" s="320"/>
      <c r="H31" s="320"/>
      <c r="I31" s="320"/>
      <c r="J31" s="320"/>
      <c r="K31" s="320"/>
      <c r="L31" s="321"/>
      <c r="N31" s="161"/>
      <c r="O31" s="136"/>
      <c r="P31" s="136"/>
      <c r="Q31" s="157"/>
      <c r="AE31" t="s">
        <v>1336</v>
      </c>
      <c r="AG31" t="s">
        <v>430</v>
      </c>
    </row>
    <row r="32" spans="1:38">
      <c r="A32" s="155"/>
      <c r="B32" s="144" t="s">
        <v>3044</v>
      </c>
      <c r="C32" s="144"/>
      <c r="D32" s="322"/>
      <c r="E32" s="323"/>
      <c r="F32" s="323"/>
      <c r="G32" s="323"/>
      <c r="H32" s="323"/>
      <c r="I32" s="323"/>
      <c r="J32" s="323"/>
      <c r="K32" s="323"/>
      <c r="L32" s="324"/>
      <c r="N32" s="162"/>
      <c r="O32" s="140"/>
      <c r="P32" s="140"/>
      <c r="Q32" s="158"/>
      <c r="AE32" s="78" t="s">
        <v>1337</v>
      </c>
      <c r="AG32" t="s">
        <v>431</v>
      </c>
      <c r="AL32" s="153"/>
    </row>
    <row r="33" spans="1:167">
      <c r="A33" s="155"/>
      <c r="B33" s="320" t="s">
        <v>916</v>
      </c>
      <c r="C33" s="320"/>
      <c r="D33" s="310" t="s">
        <v>443</v>
      </c>
      <c r="E33" s="311"/>
      <c r="F33" s="311"/>
      <c r="G33" s="311"/>
      <c r="H33" s="311"/>
      <c r="I33" s="311"/>
      <c r="J33" s="311"/>
      <c r="K33" s="311"/>
      <c r="L33" s="312"/>
      <c r="N33" s="313"/>
      <c r="O33" s="314"/>
      <c r="P33" s="314"/>
      <c r="Q33" s="315"/>
      <c r="AE33" t="s">
        <v>1338</v>
      </c>
      <c r="AG33" t="s">
        <v>432</v>
      </c>
    </row>
    <row r="34" spans="1:167">
      <c r="A34" s="155"/>
      <c r="B34" s="125"/>
      <c r="C34" s="125"/>
      <c r="D34" s="310" t="s">
        <v>812</v>
      </c>
      <c r="E34" s="311"/>
      <c r="F34" s="311"/>
      <c r="G34" s="311"/>
      <c r="H34" s="311"/>
      <c r="I34" s="311"/>
      <c r="J34" s="311"/>
      <c r="K34" s="311"/>
      <c r="L34" s="312"/>
      <c r="N34" s="313"/>
      <c r="O34" s="314"/>
      <c r="P34" s="314"/>
      <c r="Q34" s="315"/>
      <c r="AE34" t="s">
        <v>1339</v>
      </c>
      <c r="AG34" t="s">
        <v>433</v>
      </c>
    </row>
    <row r="35" spans="1:167">
      <c r="A35" s="155"/>
      <c r="B35" s="125"/>
      <c r="C35" s="125"/>
      <c r="D35" s="310" t="s">
        <v>446</v>
      </c>
      <c r="E35" s="311"/>
      <c r="F35" s="311"/>
      <c r="G35" s="311"/>
      <c r="H35" s="311"/>
      <c r="I35" s="311"/>
      <c r="J35" s="311"/>
      <c r="K35" s="311"/>
      <c r="L35" s="312"/>
      <c r="N35" s="313"/>
      <c r="O35" s="314"/>
      <c r="P35" s="314"/>
      <c r="Q35" s="315"/>
      <c r="AE35" t="s">
        <v>1340</v>
      </c>
      <c r="AG35" t="s">
        <v>434</v>
      </c>
    </row>
    <row r="36" spans="1:167">
      <c r="A36" s="155"/>
      <c r="B36" s="125"/>
      <c r="C36" s="125"/>
      <c r="D36" s="310" t="s">
        <v>438</v>
      </c>
      <c r="E36" s="311"/>
      <c r="F36" s="311"/>
      <c r="G36" s="311"/>
      <c r="H36" s="311"/>
      <c r="I36" s="311"/>
      <c r="J36" s="311"/>
      <c r="K36" s="311"/>
      <c r="L36" s="312"/>
      <c r="N36" s="313"/>
      <c r="O36" s="314"/>
      <c r="P36" s="314"/>
      <c r="Q36" s="315"/>
      <c r="AE36" t="s">
        <v>990</v>
      </c>
      <c r="AG36" t="s">
        <v>435</v>
      </c>
    </row>
    <row r="37" spans="1:167">
      <c r="A37" s="155"/>
      <c r="B37" s="125"/>
      <c r="C37" s="125"/>
      <c r="D37" s="125"/>
      <c r="E37" s="125"/>
      <c r="F37" s="125"/>
      <c r="G37" s="125"/>
      <c r="H37" s="125"/>
      <c r="I37" s="125"/>
      <c r="J37" s="125"/>
      <c r="K37" s="125"/>
      <c r="L37" s="125"/>
      <c r="AE37" t="s">
        <v>991</v>
      </c>
      <c r="AG37" t="s">
        <v>436</v>
      </c>
    </row>
    <row r="38" spans="1:167" s="153" customFormat="1">
      <c r="A38" s="156" t="str">
        <f ca="1">'Basic Story Data'!A15</f>
        <v>Love Interest</v>
      </c>
      <c r="B38" s="152"/>
      <c r="C38" s="337" t="s">
        <v>805</v>
      </c>
      <c r="D38" s="337"/>
      <c r="E38" s="337"/>
      <c r="F38" s="337"/>
      <c r="G38" s="337"/>
      <c r="H38" s="337"/>
      <c r="I38" s="337"/>
      <c r="J38" s="337"/>
      <c r="K38" s="337"/>
      <c r="L38" s="326">
        <f>B42</f>
        <v>0</v>
      </c>
      <c r="M38" s="326"/>
      <c r="N38" s="326"/>
      <c r="O38" s="326"/>
      <c r="P38" s="326"/>
      <c r="Q38" s="326"/>
      <c r="AE38" t="s">
        <v>992</v>
      </c>
      <c r="AG38" t="s">
        <v>437</v>
      </c>
      <c r="AL38" s="131"/>
    </row>
    <row r="39" spans="1:167" ht="11.25" customHeight="1">
      <c r="A39" s="155"/>
      <c r="B39" s="320" t="str">
        <f ca="1">'Basic Story Data'!B16:L16</f>
        <v xml:space="preserve"> - Someone with whom the Protagonist falls in love—and who probably falls in love back. Often a catalyst in either the Protagonist’s inner or outer journey—or both. Someone who alternately supports the Protagonist and resists him, depending on which action is necessary to push the Protagonist forward in his personal growth.</v>
      </c>
      <c r="C39" s="320"/>
      <c r="D39" s="320"/>
      <c r="E39" s="320"/>
      <c r="F39" s="320"/>
      <c r="G39" s="320"/>
      <c r="H39" s="320"/>
      <c r="I39" s="320"/>
      <c r="J39" s="320"/>
      <c r="K39" s="320"/>
      <c r="L39" s="320"/>
      <c r="N39" s="193" t="s">
        <v>143</v>
      </c>
      <c r="AE39" t="s">
        <v>993</v>
      </c>
      <c r="AG39" t="s">
        <v>438</v>
      </c>
    </row>
    <row r="40" spans="1:167" ht="11.25" customHeight="1">
      <c r="A40" s="155"/>
      <c r="B40" s="125"/>
      <c r="C40" s="125"/>
      <c r="D40" s="125"/>
      <c r="E40" s="125"/>
      <c r="F40" s="125"/>
      <c r="G40" s="125"/>
      <c r="H40" s="125"/>
      <c r="I40" s="125"/>
      <c r="J40" s="125"/>
      <c r="K40" s="125"/>
      <c r="L40" s="125"/>
      <c r="AE40" t="s">
        <v>994</v>
      </c>
      <c r="AG40" t="s">
        <v>439</v>
      </c>
    </row>
    <row r="41" spans="1:167">
      <c r="A41" s="155"/>
      <c r="B41" s="38" t="s">
        <v>1051</v>
      </c>
      <c r="C41" s="38"/>
      <c r="D41" s="38" t="s">
        <v>1052</v>
      </c>
      <c r="E41" s="38"/>
      <c r="F41" s="133" t="s">
        <v>491</v>
      </c>
      <c r="G41" s="133"/>
      <c r="H41" s="38" t="s">
        <v>1053</v>
      </c>
      <c r="I41" s="130"/>
      <c r="J41" s="97" t="s">
        <v>3873</v>
      </c>
      <c r="K41" s="97"/>
      <c r="L41" s="97"/>
      <c r="AE41" t="s">
        <v>1607</v>
      </c>
      <c r="AG41" t="s">
        <v>440</v>
      </c>
    </row>
    <row r="42" spans="1:167">
      <c r="A42" s="155"/>
      <c r="B42" s="272">
        <f ca="1">'Basic Story Data'!B15:C15</f>
        <v>0</v>
      </c>
      <c r="C42" s="274"/>
      <c r="D42" s="272">
        <f ca="1">'Basic Story Data'!D15:E15</f>
        <v>0</v>
      </c>
      <c r="E42" s="274"/>
      <c r="F42" s="329" t="s">
        <v>493</v>
      </c>
      <c r="G42" s="331"/>
      <c r="H42" s="272">
        <f ca="1">'Basic Story Data'!F15</f>
        <v>0</v>
      </c>
      <c r="I42" s="274"/>
      <c r="J42" s="141"/>
      <c r="K42" s="142"/>
      <c r="L42" s="143"/>
      <c r="AE42" t="s">
        <v>1608</v>
      </c>
      <c r="AG42" t="s">
        <v>441</v>
      </c>
      <c r="CK42" s="135"/>
      <c r="FC42" s="135"/>
      <c r="FK42" s="136"/>
    </row>
    <row r="43" spans="1:167">
      <c r="A43" s="155"/>
      <c r="B43" s="103"/>
      <c r="C43" s="103"/>
      <c r="D43" s="103"/>
      <c r="E43" s="103"/>
      <c r="F43" s="144"/>
      <c r="G43" s="144"/>
      <c r="H43" s="148" t="s">
        <v>807</v>
      </c>
      <c r="I43" s="329"/>
      <c r="J43" s="330"/>
      <c r="K43" s="330"/>
      <c r="L43" s="331"/>
      <c r="AE43" t="s">
        <v>1609</v>
      </c>
      <c r="AG43" t="s">
        <v>442</v>
      </c>
      <c r="CK43" s="135"/>
      <c r="FC43" s="135"/>
      <c r="FK43" s="136"/>
    </row>
    <row r="44" spans="1:167">
      <c r="A44" s="155"/>
      <c r="N44" s="137"/>
      <c r="O44" s="137"/>
      <c r="P44" s="137"/>
      <c r="Q44" s="137"/>
      <c r="R44" s="137"/>
      <c r="S44" s="137"/>
      <c r="T44" s="137"/>
      <c r="U44" s="137"/>
      <c r="V44" s="137"/>
      <c r="W44" s="137"/>
      <c r="X44" s="137"/>
      <c r="Y44" s="137"/>
      <c r="Z44" s="137"/>
      <c r="AA44" s="137"/>
      <c r="AB44" s="137"/>
      <c r="AC44" s="137"/>
      <c r="AD44" s="137"/>
      <c r="AE44" t="s">
        <v>1610</v>
      </c>
      <c r="AG44" t="s">
        <v>443</v>
      </c>
    </row>
    <row r="45" spans="1:167">
      <c r="A45" s="155"/>
      <c r="B45" s="121" t="s">
        <v>2807</v>
      </c>
      <c r="C45" s="122"/>
      <c r="D45" s="317" t="str">
        <f ca="1">'Basic Story Data'!X15</f>
        <v xml:space="preserve"> is those who believe in civic order, and are the villains who believe either in keeping order and control at all costs, or that it's much easier to become ruler of the world by exploiting the existing system than by tearing it down and starting anew. Maybe they like to rule with an iron fist, or publicly playing by rules gives them enough Good Publicity to get away with their evil schemes. If the villain is supreme ruler of their realm, then they are probably either Lawful Evil or The Caligula. This is the canonical alignment of devils in Dungeons &amp; Dragons. Lawful Evil can be the most dangerous alignment because it represents intentional, methodical and frequently successful evil. More than likely megalomaniacal sorts out to "restore/maintain order" by — you guessed it — Taking Over The World. Characters believe the best way is to have a specific, strict code of conduct, whether self-imposed or codified as a law. Their first impulse when making a moral decision is to refer back to this code; those with externally imposed systems (codes of laws, hierarchies, etc.) will try to work within the system when those systems go wrong. Depending on whether they are more Lawful or more Evil, they will either refuse to break the code even though it would hurt their evil objectives, or else break it only very reluctantly, and only when it would hurt their evil objectives if they kept their code.</v>
      </c>
      <c r="E45" s="317"/>
      <c r="F45" s="317"/>
      <c r="G45" s="317"/>
      <c r="H45" s="317"/>
      <c r="I45" s="317"/>
      <c r="J45" s="317"/>
      <c r="K45" s="317"/>
      <c r="L45" s="318"/>
      <c r="N45" s="137"/>
      <c r="O45" s="137"/>
      <c r="P45" s="137"/>
      <c r="Q45" s="137"/>
      <c r="R45" s="137"/>
      <c r="S45" s="137"/>
      <c r="T45" s="137"/>
      <c r="U45" s="137"/>
      <c r="V45" s="137"/>
      <c r="W45" s="137"/>
      <c r="X45" s="137"/>
      <c r="Y45" s="137"/>
      <c r="Z45" s="137"/>
      <c r="AA45" s="137"/>
      <c r="AB45" s="137"/>
      <c r="AC45" s="137"/>
      <c r="AD45" s="137"/>
      <c r="AE45" t="s">
        <v>1611</v>
      </c>
      <c r="AG45" t="s">
        <v>444</v>
      </c>
    </row>
    <row r="46" spans="1:167">
      <c r="A46" s="155"/>
      <c r="B46" s="336" t="str">
        <f ca="1">'Basic Story Data'!H15</f>
        <v>Lawful Evil, type 1</v>
      </c>
      <c r="C46" s="328"/>
      <c r="D46" s="320"/>
      <c r="E46" s="320"/>
      <c r="F46" s="320"/>
      <c r="G46" s="320"/>
      <c r="H46" s="320"/>
      <c r="I46" s="320"/>
      <c r="J46" s="320"/>
      <c r="K46" s="320"/>
      <c r="L46" s="321"/>
      <c r="N46" s="137"/>
      <c r="O46" s="137"/>
      <c r="P46" s="137"/>
      <c r="Q46" s="137"/>
      <c r="R46" s="137"/>
      <c r="S46" s="137"/>
      <c r="T46" s="137"/>
      <c r="U46" s="137"/>
      <c r="V46" s="137"/>
      <c r="W46" s="137"/>
      <c r="X46" s="137"/>
      <c r="Y46" s="137"/>
      <c r="Z46" s="137"/>
      <c r="AA46" s="137"/>
      <c r="AB46" s="137"/>
      <c r="AC46" s="137"/>
      <c r="AD46" s="137"/>
      <c r="AE46" t="s">
        <v>1612</v>
      </c>
      <c r="AG46" t="s">
        <v>445</v>
      </c>
    </row>
    <row r="47" spans="1:167">
      <c r="A47" s="155"/>
      <c r="B47" s="126"/>
      <c r="C47" s="127"/>
      <c r="D47" s="320"/>
      <c r="E47" s="320"/>
      <c r="F47" s="320"/>
      <c r="G47" s="320"/>
      <c r="H47" s="320"/>
      <c r="I47" s="320"/>
      <c r="J47" s="320"/>
      <c r="K47" s="320"/>
      <c r="L47" s="321"/>
      <c r="N47" s="137"/>
      <c r="O47" s="137"/>
      <c r="P47" s="137"/>
      <c r="Q47" s="137"/>
      <c r="R47" s="137"/>
      <c r="S47" s="137"/>
      <c r="T47" s="137"/>
      <c r="U47" s="137"/>
      <c r="V47" s="137"/>
      <c r="W47" s="137"/>
      <c r="X47" s="137"/>
      <c r="Y47" s="137"/>
      <c r="Z47" s="137"/>
      <c r="AA47" s="137"/>
      <c r="AB47" s="137"/>
      <c r="AC47" s="137"/>
      <c r="AD47" s="137"/>
      <c r="AE47" t="s">
        <v>1613</v>
      </c>
      <c r="AG47" t="s">
        <v>446</v>
      </c>
    </row>
    <row r="48" spans="1:167">
      <c r="A48" s="155"/>
      <c r="B48" s="126"/>
      <c r="C48" s="127"/>
      <c r="D48" s="320"/>
      <c r="E48" s="320"/>
      <c r="F48" s="320"/>
      <c r="G48" s="320"/>
      <c r="H48" s="320"/>
      <c r="I48" s="320"/>
      <c r="J48" s="320"/>
      <c r="K48" s="320"/>
      <c r="L48" s="321"/>
      <c r="N48" s="137"/>
      <c r="O48" s="137"/>
      <c r="P48" s="137"/>
      <c r="Q48" s="137"/>
      <c r="R48" s="137"/>
      <c r="S48" s="137"/>
      <c r="T48" s="137"/>
      <c r="U48" s="137"/>
      <c r="V48" s="137"/>
      <c r="W48" s="137"/>
      <c r="X48" s="137"/>
      <c r="Y48" s="137"/>
      <c r="Z48" s="137"/>
      <c r="AA48" s="137"/>
      <c r="AB48" s="137"/>
      <c r="AC48" s="137"/>
      <c r="AD48" s="137"/>
      <c r="AE48" t="s">
        <v>1614</v>
      </c>
      <c r="AG48" t="s">
        <v>447</v>
      </c>
    </row>
    <row r="49" spans="1:33">
      <c r="A49" s="155"/>
      <c r="B49" s="126"/>
      <c r="C49" s="127"/>
      <c r="D49" s="320"/>
      <c r="E49" s="320"/>
      <c r="F49" s="320"/>
      <c r="G49" s="320"/>
      <c r="H49" s="320"/>
      <c r="I49" s="320"/>
      <c r="J49" s="320"/>
      <c r="K49" s="320"/>
      <c r="L49" s="321"/>
      <c r="N49" s="137"/>
      <c r="O49" s="137"/>
      <c r="P49" s="137"/>
      <c r="Q49" s="137"/>
      <c r="R49" s="137"/>
      <c r="S49" s="137"/>
      <c r="T49" s="137"/>
      <c r="U49" s="137"/>
      <c r="V49" s="137"/>
      <c r="W49" s="137"/>
      <c r="X49" s="137"/>
      <c r="Y49" s="137"/>
      <c r="Z49" s="137"/>
      <c r="AA49" s="137"/>
      <c r="AB49" s="137"/>
      <c r="AC49" s="137"/>
      <c r="AD49" s="137"/>
      <c r="AE49" t="s">
        <v>1615</v>
      </c>
      <c r="AG49" t="s">
        <v>448</v>
      </c>
    </row>
    <row r="50" spans="1:33">
      <c r="A50" s="155"/>
      <c r="B50" s="126"/>
      <c r="C50" s="127"/>
      <c r="D50" s="320"/>
      <c r="E50" s="320"/>
      <c r="F50" s="320"/>
      <c r="G50" s="320"/>
      <c r="H50" s="320"/>
      <c r="I50" s="320"/>
      <c r="J50" s="320"/>
      <c r="K50" s="320"/>
      <c r="L50" s="321"/>
      <c r="N50" s="137"/>
      <c r="O50" s="137"/>
      <c r="P50" s="137"/>
      <c r="Q50" s="137"/>
      <c r="R50" s="137"/>
      <c r="S50" s="137"/>
      <c r="T50" s="137"/>
      <c r="U50" s="137"/>
      <c r="V50" s="137"/>
      <c r="W50" s="137"/>
      <c r="X50" s="137"/>
      <c r="Y50" s="137"/>
      <c r="Z50" s="137"/>
      <c r="AA50" s="137"/>
      <c r="AB50" s="137"/>
      <c r="AC50" s="137"/>
      <c r="AD50" s="137"/>
      <c r="AE50" t="s">
        <v>1616</v>
      </c>
      <c r="AG50" t="s">
        <v>449</v>
      </c>
    </row>
    <row r="51" spans="1:33">
      <c r="A51" s="155"/>
      <c r="B51" s="126"/>
      <c r="C51" s="127"/>
      <c r="D51" s="323"/>
      <c r="E51" s="323"/>
      <c r="F51" s="323"/>
      <c r="G51" s="323"/>
      <c r="H51" s="323"/>
      <c r="I51" s="323"/>
      <c r="J51" s="323"/>
      <c r="K51" s="323"/>
      <c r="L51" s="324"/>
      <c r="N51" s="137"/>
      <c r="O51" s="137"/>
      <c r="P51" s="137"/>
      <c r="Q51" s="137"/>
      <c r="R51" s="137"/>
      <c r="S51" s="137"/>
      <c r="T51" s="137"/>
      <c r="U51" s="137"/>
      <c r="V51" s="137"/>
      <c r="W51" s="137"/>
      <c r="X51" s="137"/>
      <c r="Y51" s="137"/>
      <c r="Z51" s="137"/>
      <c r="AA51" s="137"/>
      <c r="AB51" s="137"/>
      <c r="AC51" s="137"/>
      <c r="AD51" s="137"/>
      <c r="AE51" t="s">
        <v>1617</v>
      </c>
      <c r="AG51" t="s">
        <v>450</v>
      </c>
    </row>
    <row r="52" spans="1:33">
      <c r="A52" s="155"/>
      <c r="B52" s="121" t="s">
        <v>1056</v>
      </c>
      <c r="C52" s="122"/>
      <c r="D52" s="317" t="str">
        <f ca="1">'Basic Story Data'!Z15</f>
        <v>For INFPs the dominant quality in their lives is a deep-felt caring and idealism about people. They experience this intense caring most often in their relationships with others, but they may also experience it around ideas, projects, or any involvement they see as important. INFPs are often skilled communicators, and they are naturally drawn to ideas that embody a concern for human potential. INFPs live in the inner world of values and ideals, but what people often first encounter with the INFP in the outer world is their adaptability and concern for possibilities.</v>
      </c>
      <c r="E52" s="317"/>
      <c r="F52" s="317"/>
      <c r="G52" s="317"/>
      <c r="H52" s="317"/>
      <c r="I52" s="317"/>
      <c r="J52" s="317"/>
      <c r="K52" s="317"/>
      <c r="L52" s="318"/>
      <c r="N52" s="137"/>
      <c r="O52" s="137"/>
      <c r="P52" s="137"/>
      <c r="Q52" s="137"/>
      <c r="R52" s="137"/>
      <c r="S52" s="137"/>
      <c r="T52" s="137"/>
      <c r="U52" s="137"/>
      <c r="V52" s="137"/>
      <c r="W52" s="137"/>
      <c r="X52" s="137"/>
      <c r="Y52" s="137"/>
      <c r="Z52" s="137"/>
      <c r="AA52" s="137"/>
      <c r="AB52" s="137"/>
      <c r="AC52" s="137"/>
      <c r="AD52" s="137"/>
      <c r="AE52" t="s">
        <v>995</v>
      </c>
      <c r="AG52" t="s">
        <v>451</v>
      </c>
    </row>
    <row r="53" spans="1:33">
      <c r="A53" s="155"/>
      <c r="B53" s="123" t="str">
        <f ca="1">'Basic Story Data'!I15</f>
        <v>INFP</v>
      </c>
      <c r="C53" s="124"/>
      <c r="D53" s="320"/>
      <c r="E53" s="320"/>
      <c r="F53" s="320"/>
      <c r="G53" s="320"/>
      <c r="H53" s="320"/>
      <c r="I53" s="320"/>
      <c r="J53" s="320"/>
      <c r="K53" s="320"/>
      <c r="L53" s="321"/>
      <c r="N53" s="137"/>
      <c r="O53" s="137"/>
      <c r="P53" s="137"/>
      <c r="Q53" s="137"/>
      <c r="R53" s="137"/>
      <c r="S53" s="137"/>
      <c r="T53" s="137"/>
      <c r="U53" s="137"/>
      <c r="V53" s="137"/>
      <c r="W53" s="137"/>
      <c r="X53" s="137"/>
      <c r="Y53" s="137"/>
      <c r="Z53" s="137"/>
      <c r="AA53" s="137"/>
      <c r="AB53" s="137"/>
      <c r="AC53" s="137"/>
      <c r="AD53" s="137"/>
      <c r="AE53" t="s">
        <v>996</v>
      </c>
      <c r="AG53" t="s">
        <v>452</v>
      </c>
    </row>
    <row r="54" spans="1:33">
      <c r="A54" s="155"/>
      <c r="B54" s="126"/>
      <c r="C54" s="127"/>
      <c r="D54" s="320"/>
      <c r="E54" s="320"/>
      <c r="F54" s="320"/>
      <c r="G54" s="320"/>
      <c r="H54" s="320"/>
      <c r="I54" s="320"/>
      <c r="J54" s="320"/>
      <c r="K54" s="320"/>
      <c r="L54" s="321"/>
      <c r="N54" s="137"/>
      <c r="O54" s="137"/>
      <c r="P54" s="137"/>
      <c r="Q54" s="137"/>
      <c r="R54" s="137"/>
      <c r="S54" s="137"/>
      <c r="T54" s="137"/>
      <c r="U54" s="137"/>
      <c r="V54" s="137"/>
      <c r="W54" s="137"/>
      <c r="X54" s="137"/>
      <c r="Y54" s="137"/>
      <c r="Z54" s="137"/>
      <c r="AA54" s="137"/>
      <c r="AB54" s="137"/>
      <c r="AC54" s="137"/>
      <c r="AD54" s="137"/>
      <c r="AE54" s="78" t="s">
        <v>997</v>
      </c>
      <c r="AG54" t="s">
        <v>49</v>
      </c>
    </row>
    <row r="55" spans="1:33">
      <c r="A55" s="155"/>
      <c r="B55" s="126"/>
      <c r="C55" s="127"/>
      <c r="D55" s="323"/>
      <c r="E55" s="323"/>
      <c r="F55" s="323"/>
      <c r="G55" s="323"/>
      <c r="H55" s="323"/>
      <c r="I55" s="323"/>
      <c r="J55" s="323"/>
      <c r="K55" s="323"/>
      <c r="L55" s="324"/>
      <c r="N55" s="191" t="s">
        <v>917</v>
      </c>
      <c r="O55" s="192"/>
      <c r="P55" s="192"/>
      <c r="Q55" s="192"/>
      <c r="R55" s="137"/>
      <c r="S55" s="137"/>
      <c r="T55" s="137"/>
      <c r="U55" s="137"/>
      <c r="V55" s="137"/>
      <c r="W55" s="137"/>
      <c r="X55" s="137"/>
      <c r="Y55" s="137"/>
      <c r="Z55" s="137"/>
      <c r="AA55" s="137"/>
      <c r="AB55" s="137"/>
      <c r="AC55" s="137"/>
      <c r="AD55" s="137"/>
      <c r="AE55" t="s">
        <v>998</v>
      </c>
      <c r="AG55" t="s">
        <v>50</v>
      </c>
    </row>
    <row r="56" spans="1:33">
      <c r="A56" s="155"/>
      <c r="B56" s="121" t="s">
        <v>1054</v>
      </c>
      <c r="C56" s="122"/>
      <c r="D56" s="317" t="str">
        <f ca="1">'Basic Story Data'!T15</f>
        <v xml:space="preserve">When an Action Girl is confronted with motherhood, she usually has two choices. She could accept the baby and her "fate" to Stay in the Kitchen; or she can keep her Action Girl status by losing her baby through the wonders of a Magical Abortion, a Convenient Miscarriage or simply giving it up for adoption if it gets born. The Action Mom says bollocks to that and chooses to Take a Third Option as she keeps her role as savior of the day and the world while raising her children. She's a real Badass mother. Beware if you ever harm her children, for you will have an Action Girl invoking the Mama Bear at your heels. </v>
      </c>
      <c r="E56" s="317"/>
      <c r="F56" s="317"/>
      <c r="G56" s="317"/>
      <c r="H56" s="317"/>
      <c r="I56" s="317"/>
      <c r="J56" s="317"/>
      <c r="K56" s="317"/>
      <c r="L56" s="318"/>
      <c r="N56" s="190"/>
      <c r="O56" s="159"/>
      <c r="P56" s="159"/>
      <c r="Q56" s="160"/>
      <c r="R56" s="137"/>
      <c r="S56" s="137"/>
      <c r="T56" s="137"/>
      <c r="U56" s="137"/>
      <c r="V56" s="137"/>
      <c r="W56" s="137"/>
      <c r="X56" s="137"/>
      <c r="Y56" s="137"/>
      <c r="Z56" s="137"/>
      <c r="AA56" s="137"/>
      <c r="AB56" s="137"/>
      <c r="AC56" s="137"/>
      <c r="AD56" s="137"/>
      <c r="AE56" t="s">
        <v>999</v>
      </c>
      <c r="AG56" t="s">
        <v>51</v>
      </c>
    </row>
    <row r="57" spans="1:33" ht="15.75" customHeight="1">
      <c r="A57" s="155"/>
      <c r="B57" s="336" t="str">
        <f ca="1">'Basic Story Data'!J15</f>
        <v>Action Mom</v>
      </c>
      <c r="C57" s="328"/>
      <c r="D57" s="320"/>
      <c r="E57" s="320"/>
      <c r="F57" s="320"/>
      <c r="G57" s="320"/>
      <c r="H57" s="320"/>
      <c r="I57" s="320"/>
      <c r="J57" s="320"/>
      <c r="K57" s="320"/>
      <c r="L57" s="321"/>
      <c r="N57" s="161"/>
      <c r="O57" s="136"/>
      <c r="P57" s="136"/>
      <c r="Q57" s="157"/>
      <c r="R57" s="137"/>
      <c r="S57" s="137"/>
      <c r="T57" s="137"/>
      <c r="U57" s="137"/>
      <c r="V57" s="137"/>
      <c r="W57" s="137"/>
      <c r="X57" s="137"/>
      <c r="Y57" s="137"/>
      <c r="Z57" s="137"/>
      <c r="AA57" s="137"/>
      <c r="AB57" s="137"/>
      <c r="AC57" s="137"/>
      <c r="AD57" s="137"/>
      <c r="AE57" t="s">
        <v>1000</v>
      </c>
      <c r="AG57" t="s">
        <v>52</v>
      </c>
    </row>
    <row r="58" spans="1:33">
      <c r="A58" s="155"/>
      <c r="B58" s="126"/>
      <c r="C58" s="127"/>
      <c r="D58" s="320"/>
      <c r="E58" s="320"/>
      <c r="F58" s="320"/>
      <c r="G58" s="320"/>
      <c r="H58" s="320"/>
      <c r="I58" s="320"/>
      <c r="J58" s="320"/>
      <c r="K58" s="320"/>
      <c r="L58" s="321"/>
      <c r="N58" s="161"/>
      <c r="O58" s="136"/>
      <c r="P58" s="136"/>
      <c r="Q58" s="157"/>
      <c r="R58" s="137"/>
      <c r="S58" s="137"/>
      <c r="T58" s="137"/>
      <c r="U58" s="137"/>
      <c r="V58" s="137"/>
      <c r="W58" s="137"/>
      <c r="X58" s="137"/>
      <c r="Y58" s="137"/>
      <c r="Z58" s="137"/>
      <c r="AA58" s="137"/>
      <c r="AB58" s="137"/>
      <c r="AC58" s="137"/>
      <c r="AD58" s="137"/>
      <c r="AE58" t="s">
        <v>1001</v>
      </c>
      <c r="AG58" t="s">
        <v>53</v>
      </c>
    </row>
    <row r="59" spans="1:33">
      <c r="A59" s="155"/>
      <c r="B59" s="126"/>
      <c r="C59" s="127"/>
      <c r="D59" s="320"/>
      <c r="E59" s="320"/>
      <c r="F59" s="320"/>
      <c r="G59" s="320"/>
      <c r="H59" s="320"/>
      <c r="I59" s="320"/>
      <c r="J59" s="320"/>
      <c r="K59" s="320"/>
      <c r="L59" s="321"/>
      <c r="N59" s="161"/>
      <c r="O59" s="136"/>
      <c r="P59" s="136"/>
      <c r="Q59" s="157"/>
      <c r="R59" s="137"/>
      <c r="S59" s="137"/>
      <c r="T59" s="137"/>
      <c r="U59" s="137"/>
      <c r="V59" s="137"/>
      <c r="W59" s="137"/>
      <c r="X59" s="137"/>
      <c r="Y59" s="137"/>
      <c r="Z59" s="137"/>
      <c r="AA59" s="137"/>
      <c r="AB59" s="137"/>
      <c r="AC59" s="137"/>
      <c r="AD59" s="137"/>
      <c r="AE59" t="s">
        <v>1002</v>
      </c>
      <c r="AG59" t="s">
        <v>54</v>
      </c>
    </row>
    <row r="60" spans="1:33">
      <c r="A60" s="155"/>
      <c r="B60" s="126"/>
      <c r="C60" s="127"/>
      <c r="D60" s="323"/>
      <c r="E60" s="323"/>
      <c r="F60" s="323"/>
      <c r="G60" s="323"/>
      <c r="H60" s="323"/>
      <c r="I60" s="323"/>
      <c r="J60" s="323"/>
      <c r="K60" s="323"/>
      <c r="L60" s="324"/>
      <c r="N60" s="162"/>
      <c r="O60" s="140"/>
      <c r="P60" s="140"/>
      <c r="Q60" s="158"/>
      <c r="R60" s="137"/>
      <c r="S60" s="137"/>
      <c r="T60" s="137"/>
      <c r="U60" s="137"/>
      <c r="V60" s="137"/>
      <c r="W60" s="137"/>
      <c r="X60" s="137"/>
      <c r="Y60" s="137"/>
      <c r="Z60" s="137"/>
      <c r="AA60" s="137"/>
      <c r="AB60" s="137"/>
      <c r="AC60" s="137"/>
      <c r="AD60" s="137"/>
      <c r="AE60" t="s">
        <v>1003</v>
      </c>
      <c r="AG60" t="s">
        <v>55</v>
      </c>
    </row>
    <row r="61" spans="1:33" ht="15.75" customHeight="1">
      <c r="A61" s="155"/>
      <c r="B61" s="121" t="s">
        <v>1057</v>
      </c>
      <c r="C61" s="122"/>
      <c r="D61" s="317" t="str">
        <f ca="1">'Basic Story Data'!V15</f>
        <v>A young girl's greatest fear isn't monsters. It isn't evil. It isn't even death. No, her greatest fear overshadows all. Her greatest fear is to be alone. The Dark Magical Girl is this fear personified, molded into a dark parody of the Magical Girl. Where the Magical Girl is a force for good and light, the Dark Magical Girl's virtues have all been twisted to serve evil. Normal Magical Girls have a good relationship with their family members, they make friends at school—they may be a little dim, but that's okay, and this all translates into the magical ability to defend what they love from external threats. A Dark Magical Girl doesn't have that. For her, parents are absent at best and abusive at worst, and though she's smart, she can't understand why.</v>
      </c>
      <c r="E61" s="317"/>
      <c r="F61" s="317"/>
      <c r="G61" s="317"/>
      <c r="H61" s="317"/>
      <c r="I61" s="317"/>
      <c r="J61" s="317"/>
      <c r="K61" s="317"/>
      <c r="L61" s="318"/>
      <c r="N61" s="190"/>
      <c r="O61" s="159"/>
      <c r="P61" s="159"/>
      <c r="Q61" s="160"/>
      <c r="R61" s="137"/>
      <c r="S61" s="137"/>
      <c r="T61" s="137"/>
      <c r="U61" s="137"/>
      <c r="V61" s="137"/>
      <c r="W61" s="137"/>
      <c r="X61" s="137"/>
      <c r="Y61" s="137"/>
      <c r="Z61" s="137"/>
      <c r="AA61" s="137"/>
      <c r="AB61" s="137"/>
      <c r="AC61" s="137"/>
      <c r="AD61" s="137"/>
      <c r="AE61" t="s">
        <v>788</v>
      </c>
      <c r="AG61" t="s">
        <v>56</v>
      </c>
    </row>
    <row r="62" spans="1:33" ht="15.75" customHeight="1">
      <c r="A62" s="155"/>
      <c r="B62" s="336" t="str">
        <f ca="1">'Basic Story Data'!L15</f>
        <v>Dark Magical Girl</v>
      </c>
      <c r="C62" s="328"/>
      <c r="D62" s="320"/>
      <c r="E62" s="320"/>
      <c r="F62" s="320"/>
      <c r="G62" s="320"/>
      <c r="H62" s="320"/>
      <c r="I62" s="320"/>
      <c r="J62" s="320"/>
      <c r="K62" s="320"/>
      <c r="L62" s="321"/>
      <c r="N62" s="161"/>
      <c r="O62" s="136"/>
      <c r="P62" s="136"/>
      <c r="Q62" s="157"/>
      <c r="R62" s="137"/>
      <c r="S62" s="137"/>
      <c r="T62" s="137"/>
      <c r="U62" s="137"/>
      <c r="V62" s="137"/>
      <c r="W62" s="137"/>
      <c r="X62" s="137"/>
      <c r="Y62" s="137"/>
      <c r="Z62" s="137"/>
      <c r="AA62" s="137"/>
      <c r="AB62" s="137"/>
      <c r="AC62" s="137"/>
      <c r="AD62" s="137"/>
      <c r="AE62" t="s">
        <v>789</v>
      </c>
      <c r="AG62" t="s">
        <v>57</v>
      </c>
    </row>
    <row r="63" spans="1:33" ht="15.75" customHeight="1">
      <c r="A63" s="155"/>
      <c r="B63" s="126"/>
      <c r="C63" s="127"/>
      <c r="D63" s="320"/>
      <c r="E63" s="320"/>
      <c r="F63" s="320"/>
      <c r="G63" s="320"/>
      <c r="H63" s="320"/>
      <c r="I63" s="320"/>
      <c r="J63" s="320"/>
      <c r="K63" s="320"/>
      <c r="L63" s="321"/>
      <c r="N63" s="161"/>
      <c r="O63" s="136"/>
      <c r="P63" s="136"/>
      <c r="Q63" s="157"/>
      <c r="R63" s="137"/>
      <c r="S63" s="137"/>
      <c r="T63" s="137"/>
      <c r="U63" s="137"/>
      <c r="V63" s="137"/>
      <c r="W63" s="137"/>
      <c r="X63" s="137"/>
      <c r="Y63" s="137"/>
      <c r="Z63" s="137"/>
      <c r="AA63" s="137"/>
      <c r="AB63" s="137"/>
      <c r="AC63" s="137"/>
      <c r="AD63" s="137"/>
      <c r="AE63" t="s">
        <v>790</v>
      </c>
      <c r="AG63" t="s">
        <v>453</v>
      </c>
    </row>
    <row r="64" spans="1:33" ht="15.75" customHeight="1">
      <c r="A64" s="155"/>
      <c r="B64" s="126"/>
      <c r="C64" s="127"/>
      <c r="D64" s="320"/>
      <c r="E64" s="320"/>
      <c r="F64" s="320"/>
      <c r="G64" s="320"/>
      <c r="H64" s="320"/>
      <c r="I64" s="320"/>
      <c r="J64" s="320"/>
      <c r="K64" s="320"/>
      <c r="L64" s="321"/>
      <c r="N64" s="161"/>
      <c r="O64" s="136"/>
      <c r="P64" s="136"/>
      <c r="Q64" s="157"/>
      <c r="R64" s="137"/>
      <c r="S64" s="137"/>
      <c r="T64" s="137"/>
      <c r="U64" s="137"/>
      <c r="V64" s="137"/>
      <c r="W64" s="137"/>
      <c r="X64" s="137"/>
      <c r="Y64" s="137"/>
      <c r="Z64" s="137"/>
      <c r="AA64" s="137"/>
      <c r="AB64" s="137"/>
      <c r="AC64" s="137"/>
      <c r="AD64" s="137"/>
      <c r="AE64" s="78" t="s">
        <v>791</v>
      </c>
      <c r="AG64" t="s">
        <v>454</v>
      </c>
    </row>
    <row r="65" spans="1:38">
      <c r="A65" s="155"/>
      <c r="B65" s="125"/>
      <c r="C65" s="128"/>
      <c r="D65" s="323"/>
      <c r="E65" s="323"/>
      <c r="F65" s="323"/>
      <c r="G65" s="323"/>
      <c r="H65" s="323"/>
      <c r="I65" s="323"/>
      <c r="J65" s="323"/>
      <c r="K65" s="323"/>
      <c r="L65" s="324"/>
      <c r="N65" s="162"/>
      <c r="O65" s="140"/>
      <c r="P65" s="140"/>
      <c r="Q65" s="158"/>
      <c r="R65" s="137"/>
      <c r="S65" s="137"/>
      <c r="T65" s="137"/>
      <c r="U65" s="137"/>
      <c r="V65" s="137"/>
      <c r="W65" s="137"/>
      <c r="X65" s="137"/>
      <c r="Y65" s="137"/>
      <c r="Z65" s="137"/>
      <c r="AA65" s="137"/>
      <c r="AB65" s="137"/>
      <c r="AC65" s="137"/>
      <c r="AD65" s="137"/>
      <c r="AE65" t="s">
        <v>792</v>
      </c>
      <c r="AG65" t="s">
        <v>455</v>
      </c>
      <c r="AL65" s="153"/>
    </row>
    <row r="66" spans="1:38">
      <c r="A66" s="155"/>
      <c r="B66" s="320" t="s">
        <v>916</v>
      </c>
      <c r="C66" s="320"/>
      <c r="D66" s="310" t="s">
        <v>443</v>
      </c>
      <c r="E66" s="311"/>
      <c r="F66" s="311"/>
      <c r="G66" s="311"/>
      <c r="H66" s="311"/>
      <c r="I66" s="311"/>
      <c r="J66" s="311"/>
      <c r="K66" s="311"/>
      <c r="L66" s="312"/>
      <c r="N66" s="313"/>
      <c r="O66" s="314"/>
      <c r="P66" s="314"/>
      <c r="Q66" s="315"/>
      <c r="R66" s="137"/>
      <c r="S66" s="137"/>
      <c r="T66" s="137"/>
      <c r="U66" s="137"/>
      <c r="V66" s="137"/>
      <c r="W66" s="137"/>
      <c r="X66" s="137"/>
      <c r="Y66" s="137"/>
      <c r="Z66" s="137"/>
      <c r="AA66" s="137"/>
      <c r="AB66" s="137"/>
      <c r="AC66" s="137"/>
      <c r="AD66" s="137"/>
      <c r="AE66" t="s">
        <v>793</v>
      </c>
      <c r="AG66" t="s">
        <v>456</v>
      </c>
    </row>
    <row r="67" spans="1:38">
      <c r="A67" s="155"/>
      <c r="B67" s="125"/>
      <c r="C67" s="125"/>
      <c r="D67" s="310" t="s">
        <v>446</v>
      </c>
      <c r="E67" s="311"/>
      <c r="F67" s="311"/>
      <c r="G67" s="311"/>
      <c r="H67" s="311"/>
      <c r="I67" s="311"/>
      <c r="J67" s="311"/>
      <c r="K67" s="311"/>
      <c r="L67" s="312"/>
      <c r="N67" s="313"/>
      <c r="O67" s="314"/>
      <c r="P67" s="314"/>
      <c r="Q67" s="315"/>
      <c r="R67" s="137"/>
      <c r="S67" s="137"/>
      <c r="T67" s="137"/>
      <c r="U67" s="137"/>
      <c r="V67" s="137"/>
      <c r="W67" s="137"/>
      <c r="X67" s="137"/>
      <c r="Y67" s="137"/>
      <c r="Z67" s="137"/>
      <c r="AA67" s="137"/>
      <c r="AB67" s="137"/>
      <c r="AC67" s="137"/>
      <c r="AD67" s="137"/>
      <c r="AE67" t="s">
        <v>794</v>
      </c>
      <c r="AG67" t="s">
        <v>457</v>
      </c>
    </row>
    <row r="68" spans="1:38">
      <c r="A68" s="155"/>
      <c r="B68" s="125"/>
      <c r="C68" s="125"/>
      <c r="D68" s="310" t="s">
        <v>438</v>
      </c>
      <c r="E68" s="311"/>
      <c r="F68" s="311"/>
      <c r="G68" s="311"/>
      <c r="H68" s="311"/>
      <c r="I68" s="311"/>
      <c r="J68" s="311"/>
      <c r="K68" s="311"/>
      <c r="L68" s="312"/>
      <c r="N68" s="313"/>
      <c r="O68" s="314"/>
      <c r="P68" s="314"/>
      <c r="Q68" s="315"/>
      <c r="R68" s="137"/>
      <c r="S68" s="137"/>
      <c r="T68" s="137"/>
      <c r="U68" s="137"/>
      <c r="V68" s="137"/>
      <c r="W68" s="137"/>
      <c r="X68" s="137"/>
      <c r="Y68" s="137"/>
      <c r="Z68" s="137"/>
      <c r="AA68" s="137"/>
      <c r="AB68" s="137"/>
      <c r="AC68" s="137"/>
      <c r="AD68" s="137"/>
      <c r="AE68" t="s">
        <v>795</v>
      </c>
      <c r="AG68" t="s">
        <v>458</v>
      </c>
    </row>
    <row r="69" spans="1:38">
      <c r="A69" s="155"/>
      <c r="B69" s="125"/>
      <c r="C69" s="125"/>
      <c r="D69" s="310" t="s">
        <v>1145</v>
      </c>
      <c r="E69" s="311"/>
      <c r="F69" s="311"/>
      <c r="G69" s="311"/>
      <c r="H69" s="311"/>
      <c r="I69" s="311"/>
      <c r="J69" s="311"/>
      <c r="K69" s="311"/>
      <c r="L69" s="312"/>
      <c r="N69" s="313"/>
      <c r="O69" s="314"/>
      <c r="P69" s="314"/>
      <c r="Q69" s="315"/>
      <c r="R69" s="137"/>
      <c r="S69" s="137"/>
      <c r="T69" s="137"/>
      <c r="U69" s="137"/>
      <c r="V69" s="137"/>
      <c r="W69" s="137"/>
      <c r="X69" s="137"/>
      <c r="Y69" s="137"/>
      <c r="Z69" s="137"/>
      <c r="AA69" s="137"/>
      <c r="AB69" s="137"/>
      <c r="AC69" s="137"/>
      <c r="AD69" s="137"/>
      <c r="AE69" t="s">
        <v>796</v>
      </c>
      <c r="AG69" t="s">
        <v>459</v>
      </c>
    </row>
    <row r="70" spans="1:38">
      <c r="A70" s="155"/>
      <c r="B70" s="125"/>
      <c r="C70" s="125"/>
      <c r="D70" s="147"/>
      <c r="E70" s="147"/>
      <c r="F70" s="147"/>
      <c r="G70" s="147"/>
      <c r="H70" s="147"/>
      <c r="I70" s="147"/>
      <c r="J70" s="147"/>
      <c r="K70" s="147"/>
      <c r="L70" s="147"/>
      <c r="N70" s="137"/>
      <c r="O70" s="137"/>
      <c r="P70" s="137"/>
      <c r="Q70" s="137"/>
      <c r="R70" s="137"/>
      <c r="S70" s="137"/>
      <c r="T70" s="137"/>
      <c r="U70" s="137"/>
      <c r="V70" s="137"/>
      <c r="W70" s="137"/>
      <c r="X70" s="137"/>
      <c r="Y70" s="137"/>
      <c r="Z70" s="137"/>
      <c r="AA70" s="137"/>
      <c r="AB70" s="137"/>
      <c r="AC70" s="137"/>
      <c r="AD70" s="137"/>
      <c r="AE70" t="s">
        <v>797</v>
      </c>
      <c r="AG70" t="s">
        <v>460</v>
      </c>
    </row>
    <row r="71" spans="1:38" s="153" customFormat="1">
      <c r="A71" s="156" t="str">
        <f ca="1">'Basic Story Data'!A17</f>
        <v>Skeptic</v>
      </c>
      <c r="B71" s="152"/>
      <c r="C71" s="337" t="str">
        <f ca="1">C38</f>
        <v>Overall Character Profile</v>
      </c>
      <c r="D71" s="337"/>
      <c r="E71" s="337"/>
      <c r="F71" s="337"/>
      <c r="G71" s="337"/>
      <c r="H71" s="337"/>
      <c r="I71" s="337"/>
      <c r="J71" s="337"/>
      <c r="K71" s="337"/>
      <c r="L71" s="326">
        <f>B75</f>
        <v>0</v>
      </c>
      <c r="M71" s="326"/>
      <c r="N71" s="326"/>
      <c r="O71" s="326"/>
      <c r="P71" s="326"/>
      <c r="Q71" s="326"/>
      <c r="R71" s="137"/>
      <c r="S71" s="137"/>
      <c r="T71" s="137"/>
      <c r="U71" s="137"/>
      <c r="V71" s="137"/>
      <c r="W71" s="137"/>
      <c r="X71" s="137"/>
      <c r="Y71" s="137"/>
      <c r="Z71" s="137"/>
      <c r="AA71" s="137"/>
      <c r="AB71" s="137"/>
      <c r="AC71" s="137"/>
      <c r="AD71" s="137"/>
      <c r="AE71" t="s">
        <v>798</v>
      </c>
      <c r="AG71" t="s">
        <v>461</v>
      </c>
      <c r="AL71" s="131"/>
    </row>
    <row r="72" spans="1:38" ht="11.25" customHeight="1">
      <c r="A72" s="155"/>
      <c r="B72" s="320" t="str">
        <f ca="1">'Basic Story Data'!B18:L18</f>
        <v> – the lone objector. The skeptic does not believe in the theme nor in the importance of achieving the protagonist’s goal. Without loyalties, the skeptic is on his/her own path. The skeptic may like the protagonist and want the protagonist to succeed but not at the cost of the skeptic’s goals. However, the skeptic may have a change of heart by the end of the story.</v>
      </c>
      <c r="C72" s="320"/>
      <c r="D72" s="320"/>
      <c r="E72" s="320"/>
      <c r="F72" s="320"/>
      <c r="G72" s="320"/>
      <c r="H72" s="320"/>
      <c r="I72" s="320"/>
      <c r="J72" s="320"/>
      <c r="K72" s="320"/>
      <c r="L72" s="320"/>
      <c r="N72" s="193" t="s">
        <v>143</v>
      </c>
      <c r="O72" s="137"/>
      <c r="P72" s="137"/>
      <c r="Q72" s="137"/>
      <c r="R72" s="137"/>
      <c r="S72" s="137"/>
      <c r="T72" s="137"/>
      <c r="U72" s="137"/>
      <c r="V72" s="137"/>
      <c r="W72" s="137"/>
      <c r="X72" s="137"/>
      <c r="Y72" s="137"/>
      <c r="Z72" s="137"/>
      <c r="AA72" s="137"/>
      <c r="AB72" s="137"/>
      <c r="AC72" s="137"/>
      <c r="AD72" s="137"/>
      <c r="AE72" t="s">
        <v>799</v>
      </c>
      <c r="AG72" t="s">
        <v>462</v>
      </c>
    </row>
    <row r="73" spans="1:38" ht="11.25" customHeight="1">
      <c r="A73" s="155"/>
      <c r="B73" s="125"/>
      <c r="C73" s="125"/>
      <c r="D73" s="125"/>
      <c r="E73" s="125"/>
      <c r="F73" s="125"/>
      <c r="G73" s="125"/>
      <c r="H73" s="125"/>
      <c r="I73" s="125"/>
      <c r="J73" s="125"/>
      <c r="K73" s="125"/>
      <c r="L73" s="125"/>
      <c r="N73" s="137"/>
      <c r="O73" s="137"/>
      <c r="P73" s="137"/>
      <c r="Q73" s="137"/>
      <c r="R73" s="137"/>
      <c r="S73" s="137"/>
      <c r="T73" s="137"/>
      <c r="U73" s="137"/>
      <c r="V73" s="137"/>
      <c r="W73" s="137"/>
      <c r="X73" s="137"/>
      <c r="Y73" s="137"/>
      <c r="Z73" s="137"/>
      <c r="AA73" s="137"/>
      <c r="AB73" s="137"/>
      <c r="AC73" s="137"/>
      <c r="AD73" s="137"/>
      <c r="AE73" t="s">
        <v>800</v>
      </c>
      <c r="AG73" t="s">
        <v>463</v>
      </c>
    </row>
    <row r="74" spans="1:38">
      <c r="A74" s="155"/>
      <c r="B74" s="38" t="s">
        <v>1051</v>
      </c>
      <c r="C74" s="38"/>
      <c r="D74" s="38" t="s">
        <v>1052</v>
      </c>
      <c r="E74" s="38"/>
      <c r="F74" s="133" t="s">
        <v>491</v>
      </c>
      <c r="G74" s="133"/>
      <c r="H74" s="38" t="s">
        <v>1053</v>
      </c>
      <c r="I74" s="38"/>
      <c r="J74" s="97" t="s">
        <v>3873</v>
      </c>
      <c r="K74" s="97"/>
      <c r="L74" s="97"/>
      <c r="N74" s="137"/>
      <c r="O74" s="137"/>
      <c r="P74" s="137"/>
      <c r="Q74" s="137"/>
      <c r="R74" s="137"/>
      <c r="S74" s="137"/>
      <c r="T74" s="137"/>
      <c r="U74" s="137"/>
      <c r="V74" s="137"/>
      <c r="W74" s="137"/>
      <c r="X74" s="137"/>
      <c r="Y74" s="137"/>
      <c r="Z74" s="137"/>
      <c r="AA74" s="137"/>
      <c r="AB74" s="137"/>
      <c r="AC74" s="137"/>
      <c r="AD74" s="137"/>
      <c r="AE74" s="78" t="s">
        <v>497</v>
      </c>
      <c r="AG74" t="s">
        <v>464</v>
      </c>
    </row>
    <row r="75" spans="1:38">
      <c r="A75" s="155"/>
      <c r="B75" s="272">
        <f ca="1">'Basic Story Data'!B17:C17</f>
        <v>0</v>
      </c>
      <c r="C75" s="274"/>
      <c r="D75" s="272">
        <f ca="1">'Basic Story Data'!D17:E17</f>
        <v>0</v>
      </c>
      <c r="E75" s="274"/>
      <c r="F75" s="329" t="s">
        <v>492</v>
      </c>
      <c r="G75" s="331"/>
      <c r="H75" s="272">
        <f ca="1">'Basic Story Data'!F17</f>
        <v>0</v>
      </c>
      <c r="I75" s="274"/>
      <c r="J75" s="141"/>
      <c r="K75" s="142"/>
      <c r="L75" s="143"/>
      <c r="N75" s="135"/>
      <c r="O75" s="135"/>
      <c r="P75" s="135"/>
      <c r="Q75" s="135"/>
      <c r="R75" s="135"/>
      <c r="S75" s="135"/>
      <c r="T75" s="135"/>
      <c r="U75" s="135"/>
      <c r="V75" s="135"/>
      <c r="W75" s="135"/>
      <c r="X75" s="135"/>
      <c r="Y75" s="135"/>
      <c r="Z75" s="135"/>
      <c r="AA75" s="135"/>
      <c r="AB75" s="135"/>
      <c r="AC75" s="135"/>
      <c r="AD75" s="135"/>
      <c r="AE75" t="s">
        <v>498</v>
      </c>
      <c r="AG75" t="s">
        <v>465</v>
      </c>
    </row>
    <row r="76" spans="1:38">
      <c r="A76" s="155"/>
      <c r="B76" s="103"/>
      <c r="C76" s="103"/>
      <c r="D76" s="103"/>
      <c r="E76" s="103"/>
      <c r="F76" s="144"/>
      <c r="G76" s="144"/>
      <c r="H76" s="148" t="s">
        <v>807</v>
      </c>
      <c r="I76" s="329"/>
      <c r="J76" s="330"/>
      <c r="K76" s="330"/>
      <c r="L76" s="331"/>
      <c r="N76" s="135"/>
      <c r="O76" s="135"/>
      <c r="P76" s="135"/>
      <c r="Q76" s="135"/>
      <c r="R76" s="135"/>
      <c r="S76" s="135"/>
      <c r="T76" s="135"/>
      <c r="U76" s="135"/>
      <c r="V76" s="135"/>
      <c r="W76" s="135"/>
      <c r="X76" s="135"/>
      <c r="Y76" s="135"/>
      <c r="Z76" s="135"/>
      <c r="AA76" s="135"/>
      <c r="AB76" s="135"/>
      <c r="AC76" s="135"/>
      <c r="AD76" s="135"/>
      <c r="AE76" t="s">
        <v>499</v>
      </c>
      <c r="AG76" t="s">
        <v>466</v>
      </c>
    </row>
    <row r="77" spans="1:38">
      <c r="A77" s="155"/>
      <c r="N77" s="135"/>
      <c r="O77" s="135"/>
      <c r="P77" s="135"/>
      <c r="Q77" s="135"/>
      <c r="R77" s="135"/>
      <c r="S77" s="135"/>
      <c r="T77" s="135"/>
      <c r="U77" s="135"/>
      <c r="V77" s="135"/>
      <c r="W77" s="135"/>
      <c r="X77" s="135"/>
      <c r="Y77" s="135"/>
      <c r="Z77" s="135"/>
      <c r="AA77" s="135"/>
      <c r="AB77" s="135"/>
      <c r="AC77" s="135"/>
      <c r="AD77" s="135"/>
      <c r="AE77" t="s">
        <v>500</v>
      </c>
      <c r="AG77" t="s">
        <v>467</v>
      </c>
    </row>
    <row r="78" spans="1:38">
      <c r="A78" s="155"/>
      <c r="B78" s="121" t="s">
        <v>2807</v>
      </c>
      <c r="C78" s="119"/>
      <c r="D78" s="317" t="str">
        <f ca="1">'Basic Story Data'!X17</f>
        <v>A True Neutral character or organization can be introduced as a Wild Card, neither aligned with the Hero nor the Big Bad. On the other hand, they may well be on one side or the other, at least nominally. Perhaps they care little for the conflict and have their own goals, which are neither particularly good or evil. A True Neutral scientist may work for the good guys because it furthers their research, but they may also work for the bad guys for the same reason. They could also be on whichever side their friends are, just because of that. True Neutral characters can seem somewhat selfish, but they can also seem rather happy-go-lucky in comparison to more responsible characters. True Neutral is the base alignment of animals. Robots that do not come with an ethical system are also True Neutral by default (although this doesn't stop them having a personality). Muggles and Punch Clock Villains are often the "don't care" variety of True Neutral. Many Byronic Heroes fit True Neutral as well. A True Neutral is somebody whose first solution to any dilemma is 'what would a bear do?'. However, non-sapients and Blue and Orange Morality may be described as not being even True Neutral; this is done when one wants to emphasize that something can't be judged or described by our moral terms at all.</v>
      </c>
      <c r="E78" s="317"/>
      <c r="F78" s="317"/>
      <c r="G78" s="317"/>
      <c r="H78" s="317"/>
      <c r="I78" s="317"/>
      <c r="J78" s="317"/>
      <c r="K78" s="317"/>
      <c r="L78" s="318"/>
      <c r="N78" s="135"/>
      <c r="O78" s="135"/>
      <c r="P78" s="135"/>
      <c r="Q78" s="135"/>
      <c r="R78" s="135"/>
      <c r="S78" s="135"/>
      <c r="T78" s="135"/>
      <c r="U78" s="135"/>
      <c r="V78" s="135"/>
      <c r="W78" s="135"/>
      <c r="X78" s="135"/>
      <c r="Y78" s="135"/>
      <c r="Z78" s="135"/>
      <c r="AA78" s="135"/>
      <c r="AB78" s="135"/>
      <c r="AC78" s="135"/>
      <c r="AD78" s="135"/>
      <c r="AE78" t="s">
        <v>501</v>
      </c>
      <c r="AG78" t="s">
        <v>468</v>
      </c>
    </row>
    <row r="79" spans="1:38">
      <c r="A79" s="155"/>
      <c r="B79" s="336" t="str">
        <f ca="1">'Basic Story Data'!H17</f>
        <v xml:space="preserve">True Neutral </v>
      </c>
      <c r="C79" s="328"/>
      <c r="D79" s="320"/>
      <c r="E79" s="320"/>
      <c r="F79" s="320"/>
      <c r="G79" s="320"/>
      <c r="H79" s="320"/>
      <c r="I79" s="320"/>
      <c r="J79" s="320"/>
      <c r="K79" s="320"/>
      <c r="L79" s="321"/>
      <c r="N79" s="135"/>
      <c r="O79" s="135"/>
      <c r="P79" s="135"/>
      <c r="Q79" s="135"/>
      <c r="R79" s="135"/>
      <c r="S79" s="135"/>
      <c r="T79" s="135"/>
      <c r="U79" s="135"/>
      <c r="V79" s="135"/>
      <c r="W79" s="135"/>
      <c r="X79" s="135"/>
      <c r="Y79" s="135"/>
      <c r="Z79" s="135"/>
      <c r="AA79" s="135"/>
      <c r="AB79" s="135"/>
      <c r="AC79" s="135"/>
      <c r="AD79" s="135"/>
      <c r="AE79" s="78" t="s">
        <v>502</v>
      </c>
      <c r="AG79" t="s">
        <v>469</v>
      </c>
    </row>
    <row r="80" spans="1:38">
      <c r="A80" s="155"/>
      <c r="B80" s="126"/>
      <c r="C80" s="127"/>
      <c r="D80" s="320"/>
      <c r="E80" s="320"/>
      <c r="F80" s="320"/>
      <c r="G80" s="320"/>
      <c r="H80" s="320"/>
      <c r="I80" s="320"/>
      <c r="J80" s="320"/>
      <c r="K80" s="320"/>
      <c r="L80" s="321"/>
      <c r="N80" s="135"/>
      <c r="O80" s="135"/>
      <c r="P80" s="135"/>
      <c r="Q80" s="135"/>
      <c r="R80" s="135"/>
      <c r="S80" s="135"/>
      <c r="T80" s="135"/>
      <c r="U80" s="135"/>
      <c r="V80" s="135"/>
      <c r="W80" s="135"/>
      <c r="X80" s="135"/>
      <c r="Y80" s="135"/>
      <c r="Z80" s="135"/>
      <c r="AA80" s="135"/>
      <c r="AB80" s="135"/>
      <c r="AC80" s="135"/>
      <c r="AD80" s="135"/>
      <c r="AE80" t="s">
        <v>503</v>
      </c>
      <c r="AG80" t="s">
        <v>470</v>
      </c>
    </row>
    <row r="81" spans="1:33">
      <c r="A81" s="155"/>
      <c r="B81" s="126"/>
      <c r="C81" s="127"/>
      <c r="D81" s="320"/>
      <c r="E81" s="320"/>
      <c r="F81" s="320"/>
      <c r="G81" s="320"/>
      <c r="H81" s="320"/>
      <c r="I81" s="320"/>
      <c r="J81" s="320"/>
      <c r="K81" s="320"/>
      <c r="L81" s="321"/>
      <c r="N81" s="135"/>
      <c r="O81" s="135"/>
      <c r="P81" s="135"/>
      <c r="Q81" s="135"/>
      <c r="R81" s="135"/>
      <c r="S81" s="135"/>
      <c r="T81" s="135"/>
      <c r="U81" s="135"/>
      <c r="V81" s="135"/>
      <c r="W81" s="135"/>
      <c r="X81" s="135"/>
      <c r="Y81" s="135"/>
      <c r="Z81" s="135"/>
      <c r="AA81" s="135"/>
      <c r="AB81" s="135"/>
      <c r="AC81" s="135"/>
      <c r="AD81" s="135"/>
      <c r="AE81" t="s">
        <v>504</v>
      </c>
      <c r="AG81" t="s">
        <v>471</v>
      </c>
    </row>
    <row r="82" spans="1:33">
      <c r="A82" s="155"/>
      <c r="B82" s="126"/>
      <c r="C82" s="127"/>
      <c r="D82" s="320"/>
      <c r="E82" s="320"/>
      <c r="F82" s="320"/>
      <c r="G82" s="320"/>
      <c r="H82" s="320"/>
      <c r="I82" s="320"/>
      <c r="J82" s="320"/>
      <c r="K82" s="320"/>
      <c r="L82" s="321"/>
      <c r="N82" s="135"/>
      <c r="O82" s="135"/>
      <c r="P82" s="135"/>
      <c r="Q82" s="135"/>
      <c r="R82" s="135"/>
      <c r="S82" s="135"/>
      <c r="T82" s="135"/>
      <c r="U82" s="135"/>
      <c r="V82" s="135"/>
      <c r="W82" s="135"/>
      <c r="X82" s="135"/>
      <c r="Y82" s="135"/>
      <c r="Z82" s="135"/>
      <c r="AA82" s="135"/>
      <c r="AB82" s="135"/>
      <c r="AC82" s="135"/>
      <c r="AD82" s="135"/>
      <c r="AE82" t="s">
        <v>505</v>
      </c>
      <c r="AG82" t="s">
        <v>472</v>
      </c>
    </row>
    <row r="83" spans="1:33">
      <c r="A83" s="155"/>
      <c r="B83" s="126"/>
      <c r="C83" s="127"/>
      <c r="D83" s="320"/>
      <c r="E83" s="320"/>
      <c r="F83" s="320"/>
      <c r="G83" s="320"/>
      <c r="H83" s="320"/>
      <c r="I83" s="320"/>
      <c r="J83" s="320"/>
      <c r="K83" s="320"/>
      <c r="L83" s="321"/>
      <c r="N83" s="135"/>
      <c r="O83" s="135"/>
      <c r="P83" s="135"/>
      <c r="Q83" s="135"/>
      <c r="R83" s="135"/>
      <c r="S83" s="135"/>
      <c r="T83" s="135"/>
      <c r="U83" s="135"/>
      <c r="V83" s="135"/>
      <c r="W83" s="135"/>
      <c r="X83" s="135"/>
      <c r="Y83" s="135"/>
      <c r="Z83" s="135"/>
      <c r="AA83" s="135"/>
      <c r="AB83" s="135"/>
      <c r="AC83" s="135"/>
      <c r="AD83" s="135"/>
      <c r="AE83" t="s">
        <v>506</v>
      </c>
      <c r="AG83" t="s">
        <v>473</v>
      </c>
    </row>
    <row r="84" spans="1:33">
      <c r="A84" s="155"/>
      <c r="B84" s="126"/>
      <c r="C84" s="146"/>
      <c r="D84" s="323"/>
      <c r="E84" s="323"/>
      <c r="F84" s="323"/>
      <c r="G84" s="323"/>
      <c r="H84" s="323"/>
      <c r="I84" s="323"/>
      <c r="J84" s="323"/>
      <c r="K84" s="323"/>
      <c r="L84" s="324"/>
      <c r="N84" s="135"/>
      <c r="O84" s="135"/>
      <c r="P84" s="135"/>
      <c r="Q84" s="135"/>
      <c r="R84" s="135"/>
      <c r="S84" s="135"/>
      <c r="T84" s="135"/>
      <c r="U84" s="135"/>
      <c r="V84" s="135"/>
      <c r="W84" s="135"/>
      <c r="X84" s="135"/>
      <c r="Y84" s="135"/>
      <c r="Z84" s="135"/>
      <c r="AA84" s="135"/>
      <c r="AB84" s="135"/>
      <c r="AC84" s="135"/>
      <c r="AD84" s="135"/>
      <c r="AE84" t="s">
        <v>507</v>
      </c>
      <c r="AG84" t="s">
        <v>474</v>
      </c>
    </row>
    <row r="85" spans="1:33">
      <c r="A85" s="155"/>
      <c r="B85" s="121" t="s">
        <v>1056</v>
      </c>
      <c r="C85" s="119"/>
      <c r="D85" s="317" t="str">
        <f ca="1">'Basic Story Data'!Z17</f>
        <v>For ENTJs the driving force in their lives is their need to analyze and bring into logical order the outer world of events, people, and things. ENTJs are natural leaders who build conceptual models that serve as plans for strategic action. Intuition orients their thinking to the future, and gives their thinking an abstract quality. ENTJs will actively pursue and direct others in the pursuit of goals they have set, and they prefer a world that is structured and organized.</v>
      </c>
      <c r="E85" s="317"/>
      <c r="F85" s="317"/>
      <c r="G85" s="317"/>
      <c r="H85" s="317"/>
      <c r="I85" s="317"/>
      <c r="J85" s="317"/>
      <c r="K85" s="317"/>
      <c r="L85" s="318"/>
      <c r="N85" s="135"/>
      <c r="O85" s="135"/>
      <c r="P85" s="135"/>
      <c r="Q85" s="135"/>
      <c r="R85" s="135"/>
      <c r="S85" s="135"/>
      <c r="T85" s="135"/>
      <c r="U85" s="135"/>
      <c r="V85" s="135"/>
      <c r="W85" s="135"/>
      <c r="X85" s="135"/>
      <c r="Y85" s="135"/>
      <c r="Z85" s="135"/>
      <c r="AA85" s="135"/>
      <c r="AB85" s="135"/>
      <c r="AC85" s="135"/>
      <c r="AD85" s="135"/>
      <c r="AE85" s="78" t="s">
        <v>508</v>
      </c>
      <c r="AG85" t="s">
        <v>475</v>
      </c>
    </row>
    <row r="86" spans="1:33">
      <c r="A86" s="155"/>
      <c r="B86" s="123" t="str">
        <f ca="1">'Basic Story Data'!I17</f>
        <v>ENTJ</v>
      </c>
      <c r="C86" s="145"/>
      <c r="D86" s="320"/>
      <c r="E86" s="320"/>
      <c r="F86" s="320"/>
      <c r="G86" s="320"/>
      <c r="H86" s="320"/>
      <c r="I86" s="320"/>
      <c r="J86" s="320"/>
      <c r="K86" s="320"/>
      <c r="L86" s="321"/>
      <c r="N86" s="135"/>
      <c r="O86" s="135"/>
      <c r="P86" s="135"/>
      <c r="Q86" s="135"/>
      <c r="R86" s="135"/>
      <c r="S86" s="135"/>
      <c r="T86" s="135"/>
      <c r="U86" s="135"/>
      <c r="V86" s="135"/>
      <c r="W86" s="135"/>
      <c r="X86" s="135"/>
      <c r="Y86" s="135"/>
      <c r="Z86" s="135"/>
      <c r="AA86" s="135"/>
      <c r="AB86" s="135"/>
      <c r="AC86" s="135"/>
      <c r="AD86" s="135"/>
      <c r="AE86" t="s">
        <v>509</v>
      </c>
      <c r="AG86" t="s">
        <v>476</v>
      </c>
    </row>
    <row r="87" spans="1:33">
      <c r="A87" s="155"/>
      <c r="B87" s="126"/>
      <c r="C87" s="146"/>
      <c r="D87" s="320"/>
      <c r="E87" s="320"/>
      <c r="F87" s="320"/>
      <c r="G87" s="320"/>
      <c r="H87" s="320"/>
      <c r="I87" s="320"/>
      <c r="J87" s="320"/>
      <c r="K87" s="320"/>
      <c r="L87" s="321"/>
      <c r="N87" s="135"/>
      <c r="O87" s="135"/>
      <c r="P87" s="135"/>
      <c r="Q87" s="135"/>
      <c r="R87" s="135"/>
      <c r="S87" s="135"/>
      <c r="T87" s="135"/>
      <c r="U87" s="135"/>
      <c r="V87" s="135"/>
      <c r="W87" s="135"/>
      <c r="X87" s="135"/>
      <c r="Y87" s="135"/>
      <c r="Z87" s="135"/>
      <c r="AA87" s="135"/>
      <c r="AB87" s="135"/>
      <c r="AC87" s="135"/>
      <c r="AD87" s="135"/>
      <c r="AE87" t="s">
        <v>510</v>
      </c>
      <c r="AG87" t="s">
        <v>477</v>
      </c>
    </row>
    <row r="88" spans="1:33">
      <c r="A88" s="155"/>
      <c r="B88" s="126"/>
      <c r="C88" s="146"/>
      <c r="D88" s="323"/>
      <c r="E88" s="323"/>
      <c r="F88" s="323"/>
      <c r="G88" s="323"/>
      <c r="H88" s="323"/>
      <c r="I88" s="323"/>
      <c r="J88" s="323"/>
      <c r="K88" s="323"/>
      <c r="L88" s="324"/>
      <c r="N88" s="191" t="s">
        <v>917</v>
      </c>
      <c r="O88" s="192"/>
      <c r="P88" s="192"/>
      <c r="Q88" s="192"/>
      <c r="R88" s="135"/>
      <c r="S88" s="135"/>
      <c r="T88" s="135"/>
      <c r="U88" s="135"/>
      <c r="V88" s="135"/>
      <c r="W88" s="135"/>
      <c r="X88" s="135"/>
      <c r="Y88" s="135"/>
      <c r="Z88" s="135"/>
      <c r="AA88" s="135"/>
      <c r="AB88" s="135"/>
      <c r="AC88" s="135"/>
      <c r="AD88" s="135"/>
      <c r="AE88" t="s">
        <v>511</v>
      </c>
      <c r="AG88" t="s">
        <v>478</v>
      </c>
    </row>
    <row r="89" spans="1:33">
      <c r="A89" s="155"/>
      <c r="B89" s="121" t="s">
        <v>1054</v>
      </c>
      <c r="C89" s="119"/>
      <c r="D89" s="317" t="str">
        <f ca="1">'Basic Story Data'!T17</f>
        <v>A hero who is a dropout, result of a failed experiment (in Sci-Fi), or maybe just abandoned/abused as a child. Nonetheless, this character is amazingly cheerful and optimistic, and nice to even the people who don't appreciate them. May be introduced as a Big Eater, a ditz, or some other harmless personality. They may even make some ostensibly humorous jabs at themself. Their Back Story is usually learned in flashbacks sometime later in a show, sometimes without warning. This can shock the other characters, especially The Rival Anti-Hero, and earns them respect.</v>
      </c>
      <c r="E89" s="317"/>
      <c r="F89" s="317"/>
      <c r="G89" s="317"/>
      <c r="H89" s="317"/>
      <c r="I89" s="317"/>
      <c r="J89" s="317"/>
      <c r="K89" s="317"/>
      <c r="L89" s="318"/>
      <c r="N89" s="190"/>
      <c r="O89" s="159"/>
      <c r="P89" s="159"/>
      <c r="Q89" s="160"/>
      <c r="R89" s="135"/>
      <c r="S89" s="135"/>
      <c r="T89" s="135"/>
      <c r="U89" s="135"/>
      <c r="V89" s="135"/>
      <c r="W89" s="135"/>
      <c r="X89" s="135"/>
      <c r="Y89" s="135"/>
      <c r="Z89" s="135"/>
      <c r="AA89" s="135"/>
      <c r="AB89" s="135"/>
      <c r="AC89" s="135"/>
      <c r="AD89" s="135"/>
      <c r="AE89" t="s">
        <v>512</v>
      </c>
      <c r="AG89" t="s">
        <v>479</v>
      </c>
    </row>
    <row r="90" spans="1:33">
      <c r="A90" s="155"/>
      <c r="B90" s="336" t="str">
        <f ca="1">'Basic Story Data'!J17</f>
        <v>Broken Hero</v>
      </c>
      <c r="C90" s="328"/>
      <c r="D90" s="320"/>
      <c r="E90" s="320"/>
      <c r="F90" s="320"/>
      <c r="G90" s="320"/>
      <c r="H90" s="320"/>
      <c r="I90" s="320"/>
      <c r="J90" s="320"/>
      <c r="K90" s="320"/>
      <c r="L90" s="321"/>
      <c r="N90" s="161"/>
      <c r="O90" s="136"/>
      <c r="P90" s="136"/>
      <c r="Q90" s="157"/>
      <c r="R90" s="135"/>
      <c r="S90" s="135"/>
      <c r="T90" s="135"/>
      <c r="U90" s="135"/>
      <c r="V90" s="135"/>
      <c r="W90" s="135"/>
      <c r="X90" s="135"/>
      <c r="Y90" s="135"/>
      <c r="Z90" s="135"/>
      <c r="AA90" s="135"/>
      <c r="AB90" s="135"/>
      <c r="AC90" s="135"/>
      <c r="AD90" s="135"/>
      <c r="AE90" t="s">
        <v>513</v>
      </c>
      <c r="AG90" t="s">
        <v>480</v>
      </c>
    </row>
    <row r="91" spans="1:33">
      <c r="A91" s="155"/>
      <c r="B91" s="126"/>
      <c r="C91" s="128"/>
      <c r="D91" s="320"/>
      <c r="E91" s="320"/>
      <c r="F91" s="320"/>
      <c r="G91" s="320"/>
      <c r="H91" s="320"/>
      <c r="I91" s="320"/>
      <c r="J91" s="320"/>
      <c r="K91" s="320"/>
      <c r="L91" s="321"/>
      <c r="N91" s="161"/>
      <c r="O91" s="136"/>
      <c r="P91" s="136"/>
      <c r="Q91" s="157"/>
      <c r="R91" s="135"/>
      <c r="S91" s="135"/>
      <c r="T91" s="135"/>
      <c r="U91" s="135"/>
      <c r="V91" s="135"/>
      <c r="W91" s="135"/>
      <c r="X91" s="135"/>
      <c r="Y91" s="135"/>
      <c r="Z91" s="135"/>
      <c r="AA91" s="135"/>
      <c r="AB91" s="135"/>
      <c r="AC91" s="135"/>
      <c r="AD91" s="135"/>
      <c r="AE91" t="s">
        <v>514</v>
      </c>
      <c r="AG91" t="s">
        <v>481</v>
      </c>
    </row>
    <row r="92" spans="1:33">
      <c r="A92" s="155"/>
      <c r="B92" s="126"/>
      <c r="C92" s="128"/>
      <c r="D92" s="320"/>
      <c r="E92" s="320"/>
      <c r="F92" s="320"/>
      <c r="G92" s="320"/>
      <c r="H92" s="320"/>
      <c r="I92" s="320"/>
      <c r="J92" s="320"/>
      <c r="K92" s="320"/>
      <c r="L92" s="321"/>
      <c r="N92" s="161"/>
      <c r="O92" s="136"/>
      <c r="P92" s="136"/>
      <c r="Q92" s="157"/>
      <c r="R92" s="135"/>
      <c r="S92" s="135"/>
      <c r="T92" s="135"/>
      <c r="U92" s="135"/>
      <c r="V92" s="135"/>
      <c r="W92" s="135"/>
      <c r="X92" s="135"/>
      <c r="Y92" s="135"/>
      <c r="Z92" s="135"/>
      <c r="AA92" s="135"/>
      <c r="AB92" s="135"/>
      <c r="AC92" s="135"/>
      <c r="AD92" s="135"/>
      <c r="AE92" t="s">
        <v>515</v>
      </c>
      <c r="AG92" t="s">
        <v>482</v>
      </c>
    </row>
    <row r="93" spans="1:33">
      <c r="A93" s="155"/>
      <c r="B93" s="126"/>
      <c r="C93" s="128"/>
      <c r="D93" s="323"/>
      <c r="E93" s="323"/>
      <c r="F93" s="323"/>
      <c r="G93" s="323"/>
      <c r="H93" s="323"/>
      <c r="I93" s="323"/>
      <c r="J93" s="323"/>
      <c r="K93" s="323"/>
      <c r="L93" s="324"/>
      <c r="N93" s="162"/>
      <c r="O93" s="140"/>
      <c r="P93" s="140"/>
      <c r="Q93" s="158"/>
      <c r="R93" s="135"/>
      <c r="S93" s="135"/>
      <c r="T93" s="135"/>
      <c r="U93" s="135"/>
      <c r="V93" s="135"/>
      <c r="W93" s="135"/>
      <c r="X93" s="135"/>
      <c r="Y93" s="135"/>
      <c r="Z93" s="135"/>
      <c r="AA93" s="135"/>
      <c r="AB93" s="135"/>
      <c r="AC93" s="135"/>
      <c r="AD93" s="135"/>
      <c r="AE93" t="s">
        <v>427</v>
      </c>
      <c r="AG93" t="s">
        <v>483</v>
      </c>
    </row>
    <row r="94" spans="1:33">
      <c r="A94" s="155"/>
      <c r="B94" s="338" t="s">
        <v>1057</v>
      </c>
      <c r="C94" s="339"/>
      <c r="D94" s="317" t="str">
        <f ca="1">'Basic Story Data'!V17</f>
        <v>Picture this: Alice is a Psycho for Hire, Bob is a Cloud Cuckoolander, Doug is an Empty Shell, and Emily is a Mad Scientist. Looks like your standard Dysfunction Junction. But then you have Gardenia. Gardenia is actually a very well-adjusted individual. She reacts with appropriate horror to things like Alice's finger collection and the crimes against nature that Emily calls pets. Gardenia is the Only Sane Woman. The other variant is where the other characters aren't always that weird, but everyone save one character is acting weird in a particular situation. For example, they might regard something absurd as Serious Business, with the Only Sane Man the only one who notices how crazy that is.</v>
      </c>
      <c r="E94" s="317"/>
      <c r="F94" s="317"/>
      <c r="G94" s="317"/>
      <c r="H94" s="317"/>
      <c r="I94" s="317"/>
      <c r="J94" s="317"/>
      <c r="K94" s="317"/>
      <c r="L94" s="318"/>
      <c r="N94" s="190"/>
      <c r="O94" s="159"/>
      <c r="P94" s="159"/>
      <c r="Q94" s="160"/>
      <c r="R94" s="135"/>
      <c r="S94" s="135"/>
      <c r="T94" s="135"/>
      <c r="U94" s="135"/>
      <c r="V94" s="135"/>
      <c r="W94" s="135"/>
      <c r="X94" s="135"/>
      <c r="Y94" s="135"/>
      <c r="Z94" s="135"/>
      <c r="AA94" s="135"/>
      <c r="AB94" s="135"/>
      <c r="AC94" s="135"/>
      <c r="AD94" s="135"/>
      <c r="AE94" t="s">
        <v>42</v>
      </c>
      <c r="AG94" t="s">
        <v>484</v>
      </c>
    </row>
    <row r="95" spans="1:33">
      <c r="A95" s="155"/>
      <c r="B95" s="336" t="str">
        <f ca="1">'Basic Story Data'!L17</f>
        <v>Only Sane Man</v>
      </c>
      <c r="C95" s="328"/>
      <c r="D95" s="320"/>
      <c r="E95" s="320"/>
      <c r="F95" s="320"/>
      <c r="G95" s="320"/>
      <c r="H95" s="320"/>
      <c r="I95" s="320"/>
      <c r="J95" s="320"/>
      <c r="K95" s="320"/>
      <c r="L95" s="321"/>
      <c r="N95" s="161"/>
      <c r="O95" s="136"/>
      <c r="P95" s="136"/>
      <c r="Q95" s="157"/>
      <c r="R95" s="135"/>
      <c r="S95" s="135"/>
      <c r="T95" s="135"/>
      <c r="U95" s="135"/>
      <c r="V95" s="135"/>
      <c r="W95" s="135"/>
      <c r="X95" s="135"/>
      <c r="Y95" s="135"/>
      <c r="Z95" s="135"/>
      <c r="AA95" s="135"/>
      <c r="AB95" s="135"/>
      <c r="AC95" s="135"/>
      <c r="AD95" s="135"/>
      <c r="AE95" t="s">
        <v>43</v>
      </c>
      <c r="AG95" t="s">
        <v>485</v>
      </c>
    </row>
    <row r="96" spans="1:33">
      <c r="A96" s="155"/>
      <c r="B96" s="126"/>
      <c r="C96" s="128"/>
      <c r="D96" s="320"/>
      <c r="E96" s="320"/>
      <c r="F96" s="320"/>
      <c r="G96" s="320"/>
      <c r="H96" s="320"/>
      <c r="I96" s="320"/>
      <c r="J96" s="320"/>
      <c r="K96" s="320"/>
      <c r="L96" s="321"/>
      <c r="N96" s="161"/>
      <c r="O96" s="136"/>
      <c r="P96" s="136"/>
      <c r="Q96" s="157"/>
      <c r="R96" s="135"/>
      <c r="S96" s="135"/>
      <c r="T96" s="135"/>
      <c r="U96" s="135"/>
      <c r="V96" s="135"/>
      <c r="W96" s="135"/>
      <c r="X96" s="135"/>
      <c r="Y96" s="135"/>
      <c r="Z96" s="135"/>
      <c r="AA96" s="135"/>
      <c r="AB96" s="135"/>
      <c r="AC96" s="135"/>
      <c r="AD96" s="135"/>
      <c r="AE96" t="s">
        <v>44</v>
      </c>
      <c r="AG96" t="s">
        <v>486</v>
      </c>
    </row>
    <row r="97" spans="1:38">
      <c r="A97" s="155"/>
      <c r="B97" s="126"/>
      <c r="C97" s="128"/>
      <c r="D97" s="320"/>
      <c r="E97" s="320"/>
      <c r="F97" s="320"/>
      <c r="G97" s="320"/>
      <c r="H97" s="320"/>
      <c r="I97" s="320"/>
      <c r="J97" s="320"/>
      <c r="K97" s="320"/>
      <c r="L97" s="321"/>
      <c r="N97" s="161"/>
      <c r="O97" s="136"/>
      <c r="P97" s="136"/>
      <c r="Q97" s="157"/>
      <c r="R97" s="135"/>
      <c r="S97" s="135"/>
      <c r="T97" s="135"/>
      <c r="U97" s="135"/>
      <c r="V97" s="135"/>
      <c r="W97" s="135"/>
      <c r="X97" s="135"/>
      <c r="Y97" s="135"/>
      <c r="Z97" s="135"/>
      <c r="AA97" s="135"/>
      <c r="AB97" s="135"/>
      <c r="AC97" s="135"/>
      <c r="AD97" s="135"/>
      <c r="AE97" t="s">
        <v>45</v>
      </c>
      <c r="AG97" t="s">
        <v>487</v>
      </c>
    </row>
    <row r="98" spans="1:38">
      <c r="A98" s="155"/>
      <c r="B98" s="125"/>
      <c r="C98" s="128"/>
      <c r="D98" s="323"/>
      <c r="E98" s="323"/>
      <c r="F98" s="323"/>
      <c r="G98" s="323"/>
      <c r="H98" s="323"/>
      <c r="I98" s="323"/>
      <c r="J98" s="323"/>
      <c r="K98" s="323"/>
      <c r="L98" s="324"/>
      <c r="N98" s="162"/>
      <c r="O98" s="140"/>
      <c r="P98" s="140"/>
      <c r="Q98" s="158"/>
      <c r="R98" s="135"/>
      <c r="S98" s="135"/>
      <c r="T98" s="135"/>
      <c r="U98" s="135"/>
      <c r="V98" s="135"/>
      <c r="W98" s="135"/>
      <c r="X98" s="135"/>
      <c r="Y98" s="135"/>
      <c r="Z98" s="135"/>
      <c r="AA98" s="135"/>
      <c r="AB98" s="135"/>
      <c r="AC98" s="135"/>
      <c r="AD98" s="135"/>
      <c r="AE98" t="s">
        <v>46</v>
      </c>
      <c r="AG98" t="s">
        <v>488</v>
      </c>
      <c r="AL98" s="153"/>
    </row>
    <row r="99" spans="1:38">
      <c r="A99" s="155"/>
      <c r="B99" s="320" t="s">
        <v>916</v>
      </c>
      <c r="C99" s="320"/>
      <c r="D99" s="310" t="s">
        <v>447</v>
      </c>
      <c r="E99" s="311"/>
      <c r="F99" s="311"/>
      <c r="G99" s="311"/>
      <c r="H99" s="311"/>
      <c r="I99" s="311"/>
      <c r="J99" s="311"/>
      <c r="K99" s="311"/>
      <c r="L99" s="312"/>
      <c r="N99" s="313"/>
      <c r="O99" s="314"/>
      <c r="P99" s="314"/>
      <c r="Q99" s="315"/>
      <c r="R99" s="135"/>
      <c r="S99" s="135"/>
      <c r="T99" s="135"/>
      <c r="U99" s="135"/>
      <c r="V99" s="135"/>
      <c r="W99" s="135"/>
      <c r="X99" s="135"/>
      <c r="Y99" s="135"/>
      <c r="Z99" s="135"/>
      <c r="AA99" s="135"/>
      <c r="AB99" s="135"/>
      <c r="AC99" s="135"/>
      <c r="AD99" s="135"/>
      <c r="AE99" t="s">
        <v>47</v>
      </c>
      <c r="AG99" t="s">
        <v>489</v>
      </c>
      <c r="AH99"/>
    </row>
    <row r="100" spans="1:38">
      <c r="A100" s="155"/>
      <c r="B100" s="125"/>
      <c r="C100" s="125"/>
      <c r="D100" s="310" t="s">
        <v>52</v>
      </c>
      <c r="E100" s="311"/>
      <c r="F100" s="311"/>
      <c r="G100" s="311"/>
      <c r="H100" s="311"/>
      <c r="I100" s="311"/>
      <c r="J100" s="311"/>
      <c r="K100" s="311"/>
      <c r="L100" s="312"/>
      <c r="N100" s="313"/>
      <c r="O100" s="314"/>
      <c r="P100" s="314"/>
      <c r="Q100" s="315"/>
      <c r="R100" s="135"/>
      <c r="S100" s="135"/>
      <c r="T100" s="135"/>
      <c r="U100" s="135"/>
      <c r="V100" s="135"/>
      <c r="W100" s="135"/>
      <c r="X100" s="135"/>
      <c r="Y100" s="135"/>
      <c r="Z100" s="135"/>
      <c r="AA100" s="135"/>
      <c r="AB100" s="135"/>
      <c r="AC100" s="135"/>
      <c r="AD100" s="135"/>
      <c r="AE100" t="s">
        <v>48</v>
      </c>
      <c r="AG100" t="s">
        <v>490</v>
      </c>
      <c r="AH100" s="26"/>
    </row>
    <row r="101" spans="1:38">
      <c r="A101" s="155"/>
      <c r="B101" s="125"/>
      <c r="C101" s="125"/>
      <c r="D101" s="310" t="s">
        <v>490</v>
      </c>
      <c r="E101" s="311"/>
      <c r="F101" s="311"/>
      <c r="G101" s="311"/>
      <c r="H101" s="311"/>
      <c r="I101" s="311"/>
      <c r="J101" s="311"/>
      <c r="K101" s="311"/>
      <c r="L101" s="312"/>
      <c r="N101" s="313"/>
      <c r="O101" s="314"/>
      <c r="P101" s="314"/>
      <c r="Q101" s="315"/>
      <c r="R101" s="135"/>
      <c r="S101" s="135"/>
      <c r="T101" s="135"/>
      <c r="U101" s="135"/>
      <c r="V101" s="135"/>
      <c r="W101" s="135"/>
      <c r="X101" s="135"/>
      <c r="Y101" s="135"/>
      <c r="Z101" s="135"/>
      <c r="AA101" s="135"/>
      <c r="AB101" s="135"/>
      <c r="AC101" s="135"/>
      <c r="AD101" s="135"/>
      <c r="AE101" s="78" t="s">
        <v>73</v>
      </c>
      <c r="AG101" t="s">
        <v>1138</v>
      </c>
      <c r="AH101"/>
    </row>
    <row r="102" spans="1:38">
      <c r="A102" s="155"/>
      <c r="B102" s="125"/>
      <c r="C102" s="125"/>
      <c r="D102" s="310" t="s">
        <v>3180</v>
      </c>
      <c r="E102" s="311"/>
      <c r="F102" s="311"/>
      <c r="G102" s="311"/>
      <c r="H102" s="311"/>
      <c r="I102" s="311"/>
      <c r="J102" s="311"/>
      <c r="K102" s="311"/>
      <c r="L102" s="312"/>
      <c r="N102" s="313"/>
      <c r="O102" s="314"/>
      <c r="P102" s="314"/>
      <c r="Q102" s="315"/>
      <c r="R102" s="135"/>
      <c r="S102" s="135"/>
      <c r="T102" s="135"/>
      <c r="U102" s="135"/>
      <c r="V102" s="135"/>
      <c r="W102" s="135"/>
      <c r="X102" s="135"/>
      <c r="Y102" s="135"/>
      <c r="Z102" s="135"/>
      <c r="AA102" s="135"/>
      <c r="AB102" s="135"/>
      <c r="AC102" s="135"/>
      <c r="AD102" s="135"/>
      <c r="AE102" t="s">
        <v>74</v>
      </c>
      <c r="AG102" t="s">
        <v>1139</v>
      </c>
      <c r="AH102"/>
    </row>
    <row r="103" spans="1:38">
      <c r="A103" s="155"/>
      <c r="B103" s="125"/>
      <c r="C103" s="125"/>
      <c r="D103" s="147"/>
      <c r="E103" s="147"/>
      <c r="F103" s="147"/>
      <c r="G103" s="147"/>
      <c r="H103" s="147"/>
      <c r="I103" s="147"/>
      <c r="J103" s="147"/>
      <c r="K103" s="147"/>
      <c r="L103" s="147"/>
      <c r="N103" s="135"/>
      <c r="O103" s="135"/>
      <c r="P103" s="135"/>
      <c r="Q103" s="135"/>
      <c r="R103" s="135"/>
      <c r="S103" s="135"/>
      <c r="T103" s="135"/>
      <c r="U103" s="135"/>
      <c r="V103" s="135"/>
      <c r="W103" s="135"/>
      <c r="X103" s="135"/>
      <c r="Y103" s="135"/>
      <c r="Z103" s="135"/>
      <c r="AA103" s="135"/>
      <c r="AB103" s="135"/>
      <c r="AC103" s="135"/>
      <c r="AD103" s="135"/>
      <c r="AE103" t="s">
        <v>75</v>
      </c>
      <c r="AG103" t="s">
        <v>1140</v>
      </c>
      <c r="AH103"/>
    </row>
    <row r="104" spans="1:38" s="153" customFormat="1">
      <c r="A104" s="156" t="str">
        <f ca="1">'Basic Story Data'!A19</f>
        <v>Foil</v>
      </c>
      <c r="B104" s="152"/>
      <c r="C104" s="337" t="str">
        <f ca="1">C71</f>
        <v>Overall Character Profile</v>
      </c>
      <c r="D104" s="337"/>
      <c r="E104" s="337"/>
      <c r="F104" s="337"/>
      <c r="G104" s="337"/>
      <c r="H104" s="337"/>
      <c r="I104" s="337"/>
      <c r="J104" s="337"/>
      <c r="K104" s="337"/>
      <c r="L104" s="326">
        <f>B108</f>
        <v>0</v>
      </c>
      <c r="M104" s="326"/>
      <c r="N104" s="326"/>
      <c r="O104" s="326"/>
      <c r="P104" s="326"/>
      <c r="Q104" s="326"/>
      <c r="AE104" t="s">
        <v>76</v>
      </c>
      <c r="AG104" t="s">
        <v>1141</v>
      </c>
      <c r="AH104"/>
      <c r="AL104" s="131"/>
    </row>
    <row r="105" spans="1:38" ht="11.25" customHeight="1">
      <c r="A105" s="155"/>
      <c r="B105" s="320" t="str">
        <f ca="1">'Basic Story Data'!B20:L20</f>
        <v xml:space="preserve"> - A foil of a character whose personal qualities contrast with another character (usually the protagonist). By providing this contrast, we get to know more about the other character. Hinders and deludes the Protagonist, tempting them to take the wrong course or approach. Different from the Antagonist because he is not directly opposed to the Protagonist’s plot goal.</v>
      </c>
      <c r="C105" s="320"/>
      <c r="D105" s="320"/>
      <c r="E105" s="320"/>
      <c r="F105" s="320"/>
      <c r="G105" s="320"/>
      <c r="H105" s="320"/>
      <c r="I105" s="320"/>
      <c r="J105" s="320"/>
      <c r="K105" s="320"/>
      <c r="L105" s="320"/>
      <c r="N105" s="193" t="s">
        <v>143</v>
      </c>
      <c r="O105" s="135"/>
      <c r="P105" s="135"/>
      <c r="Q105" s="135"/>
      <c r="R105" s="135"/>
      <c r="S105" s="135"/>
      <c r="T105" s="135"/>
      <c r="U105" s="135"/>
      <c r="V105" s="135"/>
      <c r="W105" s="135"/>
      <c r="X105" s="135"/>
      <c r="Y105" s="135"/>
      <c r="Z105" s="135"/>
      <c r="AA105" s="135"/>
      <c r="AB105" s="135"/>
      <c r="AC105" s="135"/>
      <c r="AD105" s="135"/>
      <c r="AE105" t="s">
        <v>77</v>
      </c>
      <c r="AG105" t="s">
        <v>1142</v>
      </c>
      <c r="AH105"/>
    </row>
    <row r="106" spans="1:38" ht="11.25" customHeight="1">
      <c r="A106" s="155"/>
      <c r="B106" s="125"/>
      <c r="C106" s="125"/>
      <c r="D106" s="125"/>
      <c r="E106" s="125"/>
      <c r="F106" s="125"/>
      <c r="G106" s="125"/>
      <c r="H106" s="125"/>
      <c r="I106" s="125"/>
      <c r="J106" s="125"/>
      <c r="K106" s="125"/>
      <c r="L106" s="125"/>
      <c r="N106" s="135"/>
      <c r="O106" s="135"/>
      <c r="P106" s="135"/>
      <c r="Q106" s="135"/>
      <c r="R106" s="135"/>
      <c r="S106" s="135"/>
      <c r="T106" s="135"/>
      <c r="U106" s="135"/>
      <c r="V106" s="135"/>
      <c r="W106" s="135"/>
      <c r="X106" s="135"/>
      <c r="Y106" s="135"/>
      <c r="Z106" s="135"/>
      <c r="AA106" s="135"/>
      <c r="AB106" s="135"/>
      <c r="AC106" s="135"/>
      <c r="AD106" s="135"/>
      <c r="AE106" t="s">
        <v>78</v>
      </c>
      <c r="AG106" t="s">
        <v>1143</v>
      </c>
      <c r="AH106"/>
    </row>
    <row r="107" spans="1:38">
      <c r="A107" s="155"/>
      <c r="B107" s="38" t="s">
        <v>1051</v>
      </c>
      <c r="C107" s="38"/>
      <c r="D107" s="38" t="s">
        <v>1052</v>
      </c>
      <c r="E107" s="38"/>
      <c r="F107" s="133" t="s">
        <v>491</v>
      </c>
      <c r="G107" s="133"/>
      <c r="H107" s="38" t="s">
        <v>1053</v>
      </c>
      <c r="I107" s="38"/>
      <c r="J107" s="97" t="s">
        <v>3873</v>
      </c>
      <c r="K107" s="97"/>
      <c r="L107" s="97"/>
      <c r="N107" s="135"/>
      <c r="O107" s="135"/>
      <c r="P107" s="135"/>
      <c r="Q107" s="135"/>
      <c r="R107" s="135"/>
      <c r="S107" s="135"/>
      <c r="T107" s="135"/>
      <c r="U107" s="135"/>
      <c r="V107" s="135"/>
      <c r="W107" s="135"/>
      <c r="X107" s="135"/>
      <c r="Y107" s="135"/>
      <c r="Z107" s="135"/>
      <c r="AA107" s="135"/>
      <c r="AB107" s="135"/>
      <c r="AC107" s="135"/>
      <c r="AD107" s="135"/>
      <c r="AE107" s="78" t="s">
        <v>79</v>
      </c>
      <c r="AG107" t="s">
        <v>1144</v>
      </c>
      <c r="AH107"/>
    </row>
    <row r="108" spans="1:38">
      <c r="A108" s="155"/>
      <c r="B108" s="272">
        <f ca="1">'Basic Story Data'!B19:C19</f>
        <v>0</v>
      </c>
      <c r="C108" s="274"/>
      <c r="D108" s="272">
        <f ca="1">'Basic Story Data'!D19:E19</f>
        <v>0</v>
      </c>
      <c r="E108" s="274"/>
      <c r="F108" s="329" t="s">
        <v>492</v>
      </c>
      <c r="G108" s="331"/>
      <c r="H108" s="272">
        <f ca="1">'Basic Story Data'!F19</f>
        <v>0</v>
      </c>
      <c r="I108" s="274"/>
      <c r="J108" s="329"/>
      <c r="K108" s="330"/>
      <c r="L108" s="331"/>
      <c r="N108" s="135"/>
      <c r="O108" s="135"/>
      <c r="P108" s="135"/>
      <c r="Q108" s="135"/>
      <c r="R108" s="135"/>
      <c r="S108" s="135"/>
      <c r="T108" s="135"/>
      <c r="U108" s="135"/>
      <c r="V108" s="135"/>
      <c r="W108" s="135"/>
      <c r="X108" s="135"/>
      <c r="Y108" s="135"/>
      <c r="Z108" s="135"/>
      <c r="AA108" s="135"/>
      <c r="AB108" s="135"/>
      <c r="AC108" s="135"/>
      <c r="AD108" s="135"/>
      <c r="AE108" t="s">
        <v>80</v>
      </c>
      <c r="AG108" t="s">
        <v>1145</v>
      </c>
      <c r="AH108"/>
    </row>
    <row r="109" spans="1:38">
      <c r="A109" s="155"/>
      <c r="B109" s="103"/>
      <c r="C109" s="103"/>
      <c r="D109" s="103"/>
      <c r="E109" s="103"/>
      <c r="F109" s="144"/>
      <c r="G109" s="144"/>
      <c r="H109" s="148" t="s">
        <v>807</v>
      </c>
      <c r="I109" s="329"/>
      <c r="J109" s="330"/>
      <c r="K109" s="330"/>
      <c r="L109" s="331"/>
      <c r="N109" s="135"/>
      <c r="O109" s="135"/>
      <c r="P109" s="135"/>
      <c r="Q109" s="135"/>
      <c r="R109" s="135"/>
      <c r="S109" s="135"/>
      <c r="T109" s="135"/>
      <c r="U109" s="135"/>
      <c r="V109" s="135"/>
      <c r="W109" s="135"/>
      <c r="X109" s="135"/>
      <c r="Y109" s="135"/>
      <c r="Z109" s="135"/>
      <c r="AA109" s="135"/>
      <c r="AB109" s="135"/>
      <c r="AC109" s="135"/>
      <c r="AD109" s="135"/>
      <c r="AE109" t="s">
        <v>81</v>
      </c>
      <c r="AG109" t="s">
        <v>1146</v>
      </c>
      <c r="AH109"/>
    </row>
    <row r="110" spans="1:38">
      <c r="A110" s="155"/>
      <c r="R110" s="135"/>
      <c r="S110" s="135"/>
      <c r="T110" s="135"/>
      <c r="U110" s="135"/>
      <c r="V110" s="135"/>
      <c r="W110" s="135"/>
      <c r="X110" s="135"/>
      <c r="Y110" s="135"/>
      <c r="Z110" s="135"/>
      <c r="AA110" s="135"/>
      <c r="AB110" s="135"/>
      <c r="AC110" s="135"/>
      <c r="AE110" t="s">
        <v>82</v>
      </c>
      <c r="AG110" t="s">
        <v>1147</v>
      </c>
      <c r="AH110"/>
    </row>
    <row r="111" spans="1:38">
      <c r="A111" s="155"/>
      <c r="B111" s="121" t="s">
        <v>2807</v>
      </c>
      <c r="C111" s="119"/>
      <c r="D111" s="317" t="str">
        <f ca="1">'Basic Story Data'!X19</f>
        <v xml:space="preserve">is a common case of characters that simply hate freedom and will enslave people out of malice, or those who get their jollies from imposing ridiculously harsh rules with even more ridiculous consequences for breaking them. (Not totally arbitrary rules, though, that goes over to Chaotic.) Dystopia Justifies the Means can fall under this category and they use law and order principally as instruments of suffering and oppression for its own sake and not (just) that of power or running The Empire efficiently. They might keep up appearances of a Noble Demon but at best they will abuse the hell out of Exact Words and at their worst they will flat out lie and cheat in spite of it. </v>
      </c>
      <c r="E111" s="317"/>
      <c r="F111" s="317"/>
      <c r="G111" s="317"/>
      <c r="H111" s="317"/>
      <c r="I111" s="317"/>
      <c r="J111" s="317"/>
      <c r="K111" s="317"/>
      <c r="L111" s="318"/>
      <c r="R111" s="135"/>
      <c r="S111" s="135"/>
      <c r="T111" s="135"/>
      <c r="U111" s="135"/>
      <c r="V111" s="135"/>
      <c r="W111" s="135"/>
      <c r="X111" s="135"/>
      <c r="Y111" s="135"/>
      <c r="Z111" s="135"/>
      <c r="AA111" s="135"/>
      <c r="AB111" s="135"/>
      <c r="AC111" s="135"/>
      <c r="AE111" t="s">
        <v>83</v>
      </c>
      <c r="AG111" t="s">
        <v>1148</v>
      </c>
      <c r="AH111"/>
    </row>
    <row r="112" spans="1:38">
      <c r="A112" s="155"/>
      <c r="B112" s="336" t="str">
        <f ca="1">'Basic Story Data'!H19</f>
        <v>Lawful Evil, type 4</v>
      </c>
      <c r="C112" s="328"/>
      <c r="D112" s="320"/>
      <c r="E112" s="320"/>
      <c r="F112" s="320"/>
      <c r="G112" s="320"/>
      <c r="H112" s="320"/>
      <c r="I112" s="320"/>
      <c r="J112" s="320"/>
      <c r="K112" s="320"/>
      <c r="L112" s="321"/>
      <c r="R112" s="135"/>
      <c r="S112" s="135"/>
      <c r="T112" s="135"/>
      <c r="U112" s="135"/>
      <c r="V112" s="135"/>
      <c r="W112" s="135"/>
      <c r="X112" s="135"/>
      <c r="Y112" s="135"/>
      <c r="Z112" s="135"/>
      <c r="AA112" s="135"/>
      <c r="AB112" s="135"/>
      <c r="AC112" s="135"/>
      <c r="AE112" t="s">
        <v>84</v>
      </c>
      <c r="AG112" t="s">
        <v>1149</v>
      </c>
      <c r="AH112"/>
    </row>
    <row r="113" spans="1:34">
      <c r="A113" s="155"/>
      <c r="B113" s="126"/>
      <c r="C113" s="127"/>
      <c r="D113" s="320"/>
      <c r="E113" s="320"/>
      <c r="F113" s="320"/>
      <c r="G113" s="320"/>
      <c r="H113" s="320"/>
      <c r="I113" s="320"/>
      <c r="J113" s="320"/>
      <c r="K113" s="320"/>
      <c r="L113" s="321"/>
      <c r="R113" s="135"/>
      <c r="S113" s="135"/>
      <c r="T113" s="135"/>
      <c r="U113" s="135"/>
      <c r="V113" s="135"/>
      <c r="W113" s="135"/>
      <c r="X113" s="135"/>
      <c r="Y113" s="135"/>
      <c r="Z113" s="135"/>
      <c r="AA113" s="135"/>
      <c r="AB113" s="135"/>
      <c r="AC113" s="135"/>
      <c r="AE113" t="s">
        <v>85</v>
      </c>
      <c r="AG113" t="s">
        <v>1150</v>
      </c>
      <c r="AH113"/>
    </row>
    <row r="114" spans="1:34">
      <c r="A114" s="155"/>
      <c r="B114" s="126"/>
      <c r="C114" s="127"/>
      <c r="D114" s="320"/>
      <c r="E114" s="320"/>
      <c r="F114" s="320"/>
      <c r="G114" s="320"/>
      <c r="H114" s="320"/>
      <c r="I114" s="320"/>
      <c r="J114" s="320"/>
      <c r="K114" s="320"/>
      <c r="L114" s="321"/>
      <c r="R114" s="135"/>
      <c r="S114" s="135"/>
      <c r="T114" s="135"/>
      <c r="U114" s="135"/>
      <c r="V114" s="135"/>
      <c r="W114" s="135"/>
      <c r="X114" s="135"/>
      <c r="Y114" s="135"/>
      <c r="Z114" s="135"/>
      <c r="AA114" s="135"/>
      <c r="AB114" s="135"/>
      <c r="AC114" s="135"/>
      <c r="AE114" s="78" t="s">
        <v>86</v>
      </c>
      <c r="AG114" t="s">
        <v>1151</v>
      </c>
      <c r="AH114"/>
    </row>
    <row r="115" spans="1:34">
      <c r="A115" s="155"/>
      <c r="B115" s="126"/>
      <c r="C115" s="127"/>
      <c r="D115" s="320"/>
      <c r="E115" s="320"/>
      <c r="F115" s="320"/>
      <c r="G115" s="320"/>
      <c r="H115" s="320"/>
      <c r="I115" s="320"/>
      <c r="J115" s="320"/>
      <c r="K115" s="320"/>
      <c r="L115" s="321"/>
      <c r="R115" s="135"/>
      <c r="S115" s="135"/>
      <c r="T115" s="135"/>
      <c r="U115" s="135"/>
      <c r="V115" s="135"/>
      <c r="W115" s="135"/>
      <c r="X115" s="135"/>
      <c r="Y115" s="135"/>
      <c r="Z115" s="135"/>
      <c r="AA115" s="135"/>
      <c r="AB115" s="135"/>
      <c r="AC115" s="135"/>
      <c r="AE115" t="s">
        <v>87</v>
      </c>
      <c r="AG115" t="s">
        <v>1152</v>
      </c>
      <c r="AH115"/>
    </row>
    <row r="116" spans="1:34">
      <c r="A116" s="155"/>
      <c r="B116" s="126"/>
      <c r="C116" s="127"/>
      <c r="D116" s="320"/>
      <c r="E116" s="320"/>
      <c r="F116" s="320"/>
      <c r="G116" s="320"/>
      <c r="H116" s="320"/>
      <c r="I116" s="320"/>
      <c r="J116" s="320"/>
      <c r="K116" s="320"/>
      <c r="L116" s="321"/>
      <c r="R116" s="135"/>
      <c r="S116" s="135"/>
      <c r="T116" s="135"/>
      <c r="U116" s="135"/>
      <c r="V116" s="135"/>
      <c r="W116" s="135"/>
      <c r="X116" s="135"/>
      <c r="Y116" s="135"/>
      <c r="Z116" s="135"/>
      <c r="AA116" s="135"/>
      <c r="AB116" s="135"/>
      <c r="AC116" s="135"/>
      <c r="AE116" t="s">
        <v>88</v>
      </c>
      <c r="AG116" t="s">
        <v>1153</v>
      </c>
      <c r="AH116"/>
    </row>
    <row r="117" spans="1:34">
      <c r="A117" s="155"/>
      <c r="B117" s="126"/>
      <c r="C117" s="146"/>
      <c r="D117" s="323"/>
      <c r="E117" s="323"/>
      <c r="F117" s="323"/>
      <c r="G117" s="323"/>
      <c r="H117" s="323"/>
      <c r="I117" s="323"/>
      <c r="J117" s="323"/>
      <c r="K117" s="323"/>
      <c r="L117" s="324"/>
      <c r="R117" s="135"/>
      <c r="S117" s="135"/>
      <c r="T117" s="135"/>
      <c r="U117" s="135"/>
      <c r="V117" s="135"/>
      <c r="W117" s="135"/>
      <c r="X117" s="135"/>
      <c r="Y117" s="135"/>
      <c r="Z117" s="135"/>
      <c r="AA117" s="135"/>
      <c r="AB117" s="135"/>
      <c r="AC117" s="135"/>
      <c r="AE117" t="s">
        <v>89</v>
      </c>
      <c r="AG117" t="s">
        <v>1154</v>
      </c>
      <c r="AH117"/>
    </row>
    <row r="118" spans="1:34">
      <c r="A118" s="155"/>
      <c r="B118" s="121" t="s">
        <v>1056</v>
      </c>
      <c r="C118" s="119"/>
      <c r="D118" s="317" t="str">
        <f ca="1">'Basic Story Data'!Z19</f>
        <v>For INTJs the dominant force in their lives is their attention to the inner world of possibilities, symbols, abstractions, images, and thoughts. Insight in conjunction with logical analysis is the essence of their approach to the world; they think systemically. Ideas are the substance of life for INTJs and they have a driving need to understand, to know, and to demonstrate competence in their areas of interest. INTJs inherently trust their insights, and with their task-orientation will work intensely to make their visions into realities.</v>
      </c>
      <c r="E118" s="317"/>
      <c r="F118" s="317"/>
      <c r="G118" s="317"/>
      <c r="H118" s="317"/>
      <c r="I118" s="317"/>
      <c r="J118" s="317"/>
      <c r="K118" s="317"/>
      <c r="L118" s="318"/>
      <c r="R118" s="135"/>
      <c r="S118" s="135"/>
      <c r="T118" s="135"/>
      <c r="U118" s="135"/>
      <c r="V118" s="135"/>
      <c r="W118" s="135"/>
      <c r="X118" s="135"/>
      <c r="Y118" s="135"/>
      <c r="Z118" s="135"/>
      <c r="AA118" s="135"/>
      <c r="AB118" s="135"/>
      <c r="AC118" s="135"/>
      <c r="AE118" s="78" t="s">
        <v>90</v>
      </c>
      <c r="AG118" t="s">
        <v>1155</v>
      </c>
      <c r="AH118"/>
    </row>
    <row r="119" spans="1:34">
      <c r="A119" s="155"/>
      <c r="B119" s="123" t="str">
        <f ca="1">'Basic Story Data'!I19</f>
        <v>INTJ</v>
      </c>
      <c r="C119" s="145"/>
      <c r="D119" s="320"/>
      <c r="E119" s="320"/>
      <c r="F119" s="320"/>
      <c r="G119" s="320"/>
      <c r="H119" s="320"/>
      <c r="I119" s="320"/>
      <c r="J119" s="320"/>
      <c r="K119" s="320"/>
      <c r="L119" s="321"/>
      <c r="R119" s="135"/>
      <c r="S119" s="135"/>
      <c r="T119" s="135"/>
      <c r="U119" s="135"/>
      <c r="V119" s="135"/>
      <c r="W119" s="135"/>
      <c r="X119" s="135"/>
      <c r="Y119" s="135"/>
      <c r="Z119" s="135"/>
      <c r="AA119" s="135"/>
      <c r="AB119" s="135"/>
      <c r="AC119" s="135"/>
      <c r="AE119" t="s">
        <v>91</v>
      </c>
      <c r="AG119" t="s">
        <v>1156</v>
      </c>
      <c r="AH119"/>
    </row>
    <row r="120" spans="1:34">
      <c r="A120" s="155"/>
      <c r="B120" s="126"/>
      <c r="C120" s="146"/>
      <c r="D120" s="320"/>
      <c r="E120" s="320"/>
      <c r="F120" s="320"/>
      <c r="G120" s="320"/>
      <c r="H120" s="320"/>
      <c r="I120" s="320"/>
      <c r="J120" s="320"/>
      <c r="K120" s="320"/>
      <c r="L120" s="321"/>
      <c r="R120" s="135"/>
      <c r="S120" s="135"/>
      <c r="T120" s="135"/>
      <c r="U120" s="135"/>
      <c r="V120" s="135"/>
      <c r="W120" s="135"/>
      <c r="X120" s="135"/>
      <c r="Y120" s="135"/>
      <c r="Z120" s="135"/>
      <c r="AA120" s="135"/>
      <c r="AB120" s="135"/>
      <c r="AC120" s="135"/>
      <c r="AE120" t="s">
        <v>92</v>
      </c>
      <c r="AG120" t="s">
        <v>1157</v>
      </c>
      <c r="AH120"/>
    </row>
    <row r="121" spans="1:34">
      <c r="A121" s="155"/>
      <c r="B121" s="126"/>
      <c r="C121" s="146"/>
      <c r="D121" s="323"/>
      <c r="E121" s="323"/>
      <c r="F121" s="323"/>
      <c r="G121" s="323"/>
      <c r="H121" s="323"/>
      <c r="I121" s="323"/>
      <c r="J121" s="323"/>
      <c r="K121" s="323"/>
      <c r="L121" s="324"/>
      <c r="N121" s="191" t="s">
        <v>917</v>
      </c>
      <c r="O121" s="192"/>
      <c r="P121" s="192"/>
      <c r="Q121" s="192"/>
      <c r="R121" s="135"/>
      <c r="S121" s="135"/>
      <c r="T121" s="135"/>
      <c r="U121" s="135"/>
      <c r="V121" s="135"/>
      <c r="W121" s="135"/>
      <c r="X121" s="135"/>
      <c r="Y121" s="135"/>
      <c r="Z121" s="135"/>
      <c r="AA121" s="135"/>
      <c r="AB121" s="135"/>
      <c r="AC121" s="135"/>
      <c r="AE121" t="s">
        <v>93</v>
      </c>
      <c r="AG121" t="s">
        <v>1158</v>
      </c>
      <c r="AH121"/>
    </row>
    <row r="122" spans="1:34">
      <c r="A122" s="155"/>
      <c r="B122" s="121" t="s">
        <v>1054</v>
      </c>
      <c r="C122" s="119"/>
      <c r="D122" s="317" t="str">
        <f ca="1">'Basic Story Data'!T19</f>
        <v xml:space="preserve">Oh no! The city is in danger! This looks like a job... For Science! A hero who uses science, technology and/or super-science to save the day. A staple of science fiction and an expression of the faith that science will save us rather than doom us. This hero is one part Badass Normal, two parts The Smart Guy, with a hint of Wrench Wench and Gadgeteer Genius. They're defined mostly by being highly technically proficient scientists (often in all fields) and with a sense of adventure and curiosity. Plus, gadgets! Modern Science Heroes are expected to have a personal or psychological reason for getting into science. The Science Hero has become something of a Forgotten Trope with the onset of Post Modernism. </v>
      </c>
      <c r="E122" s="317"/>
      <c r="F122" s="317"/>
      <c r="G122" s="317"/>
      <c r="H122" s="317"/>
      <c r="I122" s="317"/>
      <c r="J122" s="317"/>
      <c r="K122" s="317"/>
      <c r="L122" s="318"/>
      <c r="N122" s="190"/>
      <c r="O122" s="159"/>
      <c r="P122" s="159"/>
      <c r="Q122" s="160"/>
      <c r="R122" s="135"/>
      <c r="S122" s="135"/>
      <c r="T122" s="135"/>
      <c r="U122" s="135"/>
      <c r="V122" s="135"/>
      <c r="W122" s="135"/>
      <c r="X122" s="135"/>
      <c r="Y122" s="135"/>
      <c r="Z122" s="135"/>
      <c r="AA122" s="135"/>
      <c r="AB122" s="135"/>
      <c r="AC122" s="135"/>
      <c r="AE122" t="s">
        <v>94</v>
      </c>
      <c r="AG122" t="s">
        <v>1159</v>
      </c>
      <c r="AH122"/>
    </row>
    <row r="123" spans="1:34">
      <c r="A123" s="155"/>
      <c r="B123" s="336" t="str">
        <f ca="1">'Basic Story Data'!J19</f>
        <v>Science Hero</v>
      </c>
      <c r="C123" s="328"/>
      <c r="D123" s="320"/>
      <c r="E123" s="320"/>
      <c r="F123" s="320"/>
      <c r="G123" s="320"/>
      <c r="H123" s="320"/>
      <c r="I123" s="320"/>
      <c r="J123" s="320"/>
      <c r="K123" s="320"/>
      <c r="L123" s="321"/>
      <c r="N123" s="161"/>
      <c r="O123" s="136"/>
      <c r="P123" s="136"/>
      <c r="Q123" s="157"/>
      <c r="R123" s="135"/>
      <c r="S123" s="135"/>
      <c r="T123" s="135"/>
      <c r="U123" s="135"/>
      <c r="V123" s="135"/>
      <c r="W123" s="135"/>
      <c r="X123" s="135"/>
      <c r="Y123" s="135"/>
      <c r="Z123" s="135"/>
      <c r="AA123" s="135"/>
      <c r="AB123" s="135"/>
      <c r="AC123" s="135"/>
      <c r="AE123" t="s">
        <v>95</v>
      </c>
      <c r="AG123" t="s">
        <v>1160</v>
      </c>
      <c r="AH123"/>
    </row>
    <row r="124" spans="1:34">
      <c r="A124" s="155"/>
      <c r="B124" s="126"/>
      <c r="C124" s="128"/>
      <c r="D124" s="320"/>
      <c r="E124" s="320"/>
      <c r="F124" s="320"/>
      <c r="G124" s="320"/>
      <c r="H124" s="320"/>
      <c r="I124" s="320"/>
      <c r="J124" s="320"/>
      <c r="K124" s="320"/>
      <c r="L124" s="321"/>
      <c r="N124" s="161"/>
      <c r="O124" s="136"/>
      <c r="P124" s="136"/>
      <c r="Q124" s="157"/>
      <c r="R124" s="135"/>
      <c r="S124" s="135"/>
      <c r="T124" s="135"/>
      <c r="U124" s="135"/>
      <c r="V124" s="135"/>
      <c r="W124" s="135"/>
      <c r="X124" s="135"/>
      <c r="Y124" s="135"/>
      <c r="Z124" s="135"/>
      <c r="AA124" s="135"/>
      <c r="AB124" s="135"/>
      <c r="AC124" s="135"/>
      <c r="AE124" t="s">
        <v>96</v>
      </c>
      <c r="AG124" t="s">
        <v>1161</v>
      </c>
      <c r="AH124"/>
    </row>
    <row r="125" spans="1:34">
      <c r="A125" s="155"/>
      <c r="B125" s="126"/>
      <c r="C125" s="128"/>
      <c r="D125" s="320"/>
      <c r="E125" s="320"/>
      <c r="F125" s="320"/>
      <c r="G125" s="320"/>
      <c r="H125" s="320"/>
      <c r="I125" s="320"/>
      <c r="J125" s="320"/>
      <c r="K125" s="320"/>
      <c r="L125" s="321"/>
      <c r="N125" s="161"/>
      <c r="O125" s="136"/>
      <c r="P125" s="136"/>
      <c r="Q125" s="157"/>
      <c r="R125" s="135"/>
      <c r="S125" s="135"/>
      <c r="T125" s="135"/>
      <c r="U125" s="135"/>
      <c r="V125" s="135"/>
      <c r="W125" s="135"/>
      <c r="X125" s="135"/>
      <c r="Y125" s="135"/>
      <c r="Z125" s="135"/>
      <c r="AA125" s="135"/>
      <c r="AB125" s="135"/>
      <c r="AC125" s="135"/>
      <c r="AE125" t="s">
        <v>97</v>
      </c>
      <c r="AG125" t="s">
        <v>1162</v>
      </c>
      <c r="AH125"/>
    </row>
    <row r="126" spans="1:34">
      <c r="A126" s="155"/>
      <c r="B126" s="126"/>
      <c r="C126" s="128"/>
      <c r="D126" s="323"/>
      <c r="E126" s="323"/>
      <c r="F126" s="323"/>
      <c r="G126" s="323"/>
      <c r="H126" s="323"/>
      <c r="I126" s="323"/>
      <c r="J126" s="323"/>
      <c r="K126" s="323"/>
      <c r="L126" s="324"/>
      <c r="N126" s="162"/>
      <c r="O126" s="140"/>
      <c r="P126" s="140"/>
      <c r="Q126" s="158"/>
      <c r="R126" s="135"/>
      <c r="S126" s="135"/>
      <c r="T126" s="135"/>
      <c r="U126" s="135"/>
      <c r="V126" s="135"/>
      <c r="W126" s="135"/>
      <c r="X126" s="135"/>
      <c r="Y126" s="135"/>
      <c r="Z126" s="135"/>
      <c r="AA126" s="135"/>
      <c r="AB126" s="135"/>
      <c r="AC126" s="135"/>
      <c r="AE126" t="s">
        <v>98</v>
      </c>
      <c r="AG126" t="s">
        <v>1163</v>
      </c>
      <c r="AH126"/>
    </row>
    <row r="127" spans="1:34" ht="25.5">
      <c r="A127" s="155"/>
      <c r="B127" s="121" t="s">
        <v>1057</v>
      </c>
      <c r="C127" s="129"/>
      <c r="D127" s="317" t="str">
        <f ca="1">'Basic Story Data'!V19</f>
        <v xml:space="preserve">The Evil Genius is a standard character in the Five-Bad Band dynamic. They're usually rather high-ranked, commonly below The Dragon but above the Quirky Miniboss Squad. They are almost exclusively male. The Evil Genius is obviously intelligent, and is the one in charge of the Wave Motion Gun or shipping the nukes into the country or resurrecting the Lost Superweapon or what have you. This character is usually the one that will demonstrate to the Big Bad how to use a particular MacGuffin. They're usually a Mad Scientist, a military tactician, a specialist in a particular field (such as computers or electronics), or has ties to The Government (or a combination), so they're in the best position to deliver the goodies to the Evil Overlord. </v>
      </c>
      <c r="E127" s="317"/>
      <c r="F127" s="317"/>
      <c r="G127" s="317"/>
      <c r="H127" s="317"/>
      <c r="I127" s="317"/>
      <c r="J127" s="317"/>
      <c r="K127" s="317"/>
      <c r="L127" s="318"/>
      <c r="N127" s="190"/>
      <c r="O127" s="159"/>
      <c r="P127" s="159"/>
      <c r="Q127" s="160"/>
      <c r="R127" s="135"/>
      <c r="S127" s="135"/>
      <c r="T127" s="135"/>
      <c r="U127" s="135"/>
      <c r="V127" s="135"/>
      <c r="W127" s="135"/>
      <c r="X127" s="135"/>
      <c r="Y127" s="135"/>
      <c r="Z127" s="135"/>
      <c r="AA127" s="135"/>
      <c r="AB127" s="135"/>
      <c r="AC127" s="135"/>
      <c r="AE127" t="s">
        <v>99</v>
      </c>
      <c r="AG127" t="s">
        <v>1164</v>
      </c>
      <c r="AH127"/>
    </row>
    <row r="128" spans="1:34">
      <c r="A128" s="155"/>
      <c r="B128" s="336" t="str">
        <f ca="1">'Basic Story Data'!L19</f>
        <v>Evil Genius</v>
      </c>
      <c r="C128" s="328"/>
      <c r="D128" s="320"/>
      <c r="E128" s="320"/>
      <c r="F128" s="320"/>
      <c r="G128" s="320"/>
      <c r="H128" s="320"/>
      <c r="I128" s="320"/>
      <c r="J128" s="320"/>
      <c r="K128" s="320"/>
      <c r="L128" s="321"/>
      <c r="N128" s="161"/>
      <c r="O128" s="136"/>
      <c r="P128" s="136"/>
      <c r="Q128" s="157"/>
      <c r="R128" s="135"/>
      <c r="S128" s="135"/>
      <c r="T128" s="135"/>
      <c r="U128" s="135"/>
      <c r="V128" s="135"/>
      <c r="W128" s="135"/>
      <c r="X128" s="135"/>
      <c r="Y128" s="135"/>
      <c r="Z128" s="135"/>
      <c r="AA128" s="135"/>
      <c r="AB128" s="135"/>
      <c r="AC128" s="135"/>
      <c r="AE128" t="s">
        <v>100</v>
      </c>
      <c r="AG128" t="s">
        <v>1165</v>
      </c>
      <c r="AH128"/>
    </row>
    <row r="129" spans="1:38">
      <c r="A129" s="155"/>
      <c r="B129" s="126"/>
      <c r="C129" s="128"/>
      <c r="D129" s="320"/>
      <c r="E129" s="320"/>
      <c r="F129" s="320"/>
      <c r="G129" s="320"/>
      <c r="H129" s="320"/>
      <c r="I129" s="320"/>
      <c r="J129" s="320"/>
      <c r="K129" s="320"/>
      <c r="L129" s="321"/>
      <c r="N129" s="161"/>
      <c r="O129" s="136"/>
      <c r="P129" s="136"/>
      <c r="Q129" s="157"/>
      <c r="R129" s="135"/>
      <c r="S129" s="135"/>
      <c r="T129" s="135"/>
      <c r="U129" s="135"/>
      <c r="V129" s="135"/>
      <c r="W129" s="135"/>
      <c r="X129" s="135"/>
      <c r="Y129" s="135"/>
      <c r="Z129" s="135"/>
      <c r="AA129" s="135"/>
      <c r="AB129" s="135"/>
      <c r="AC129" s="135"/>
      <c r="AE129" t="s">
        <v>101</v>
      </c>
      <c r="AG129" t="s">
        <v>912</v>
      </c>
      <c r="AH129"/>
    </row>
    <row r="130" spans="1:38">
      <c r="A130" s="155"/>
      <c r="B130" s="126"/>
      <c r="C130" s="128"/>
      <c r="D130" s="320"/>
      <c r="E130" s="320"/>
      <c r="F130" s="320"/>
      <c r="G130" s="320"/>
      <c r="H130" s="320"/>
      <c r="I130" s="320"/>
      <c r="J130" s="320"/>
      <c r="K130" s="320"/>
      <c r="L130" s="321"/>
      <c r="N130" s="161"/>
      <c r="O130" s="136"/>
      <c r="P130" s="136"/>
      <c r="Q130" s="157"/>
      <c r="R130" s="135"/>
      <c r="S130" s="135"/>
      <c r="T130" s="135"/>
      <c r="U130" s="135"/>
      <c r="V130" s="135"/>
      <c r="W130" s="135"/>
      <c r="X130" s="135"/>
      <c r="Y130" s="135"/>
      <c r="Z130" s="135"/>
      <c r="AA130" s="135"/>
      <c r="AB130" s="135"/>
      <c r="AC130" s="135"/>
      <c r="AE130" t="s">
        <v>102</v>
      </c>
      <c r="AG130" t="s">
        <v>913</v>
      </c>
      <c r="AH130"/>
    </row>
    <row r="131" spans="1:38">
      <c r="A131" s="155"/>
      <c r="B131" s="125"/>
      <c r="C131" s="128"/>
      <c r="D131" s="323"/>
      <c r="E131" s="323"/>
      <c r="F131" s="323"/>
      <c r="G131" s="323"/>
      <c r="H131" s="323"/>
      <c r="I131" s="323"/>
      <c r="J131" s="323"/>
      <c r="K131" s="323"/>
      <c r="L131" s="324"/>
      <c r="N131" s="162"/>
      <c r="O131" s="140"/>
      <c r="P131" s="140"/>
      <c r="Q131" s="158"/>
      <c r="R131" s="135"/>
      <c r="S131" s="135"/>
      <c r="T131" s="135"/>
      <c r="U131" s="135"/>
      <c r="V131" s="135"/>
      <c r="W131" s="135"/>
      <c r="X131" s="135"/>
      <c r="Y131" s="135"/>
      <c r="Z131" s="135"/>
      <c r="AA131" s="135"/>
      <c r="AB131" s="135"/>
      <c r="AC131" s="135"/>
      <c r="AE131" t="s">
        <v>103</v>
      </c>
      <c r="AG131" t="s">
        <v>914</v>
      </c>
      <c r="AH131"/>
      <c r="AL131" s="153"/>
    </row>
    <row r="132" spans="1:38">
      <c r="A132" s="155"/>
      <c r="B132" s="320" t="s">
        <v>916</v>
      </c>
      <c r="C132" s="320"/>
      <c r="D132" s="310" t="s">
        <v>473</v>
      </c>
      <c r="E132" s="311"/>
      <c r="F132" s="311"/>
      <c r="G132" s="311"/>
      <c r="H132" s="311"/>
      <c r="I132" s="311"/>
      <c r="J132" s="311"/>
      <c r="K132" s="311"/>
      <c r="L132" s="312"/>
      <c r="N132" s="313"/>
      <c r="O132" s="314"/>
      <c r="P132" s="314"/>
      <c r="Q132" s="315"/>
      <c r="R132" s="135"/>
      <c r="S132" s="135"/>
      <c r="T132" s="135"/>
      <c r="U132" s="135"/>
      <c r="V132" s="135"/>
      <c r="W132" s="135"/>
      <c r="X132" s="135"/>
      <c r="Y132" s="135"/>
      <c r="Z132" s="135"/>
      <c r="AA132" s="135"/>
      <c r="AB132" s="135"/>
      <c r="AC132" s="135"/>
      <c r="AE132" t="s">
        <v>104</v>
      </c>
      <c r="AG132" t="s">
        <v>915</v>
      </c>
    </row>
    <row r="133" spans="1:38">
      <c r="A133" s="155"/>
      <c r="B133" s="125"/>
      <c r="C133" s="125"/>
      <c r="D133" s="310" t="s">
        <v>1156</v>
      </c>
      <c r="E133" s="311"/>
      <c r="F133" s="311"/>
      <c r="G133" s="311"/>
      <c r="H133" s="311"/>
      <c r="I133" s="311"/>
      <c r="J133" s="311"/>
      <c r="K133" s="311"/>
      <c r="L133" s="312"/>
      <c r="N133" s="313"/>
      <c r="O133" s="314"/>
      <c r="P133" s="314"/>
      <c r="Q133" s="315"/>
      <c r="R133" s="135"/>
      <c r="S133" s="135"/>
      <c r="T133" s="135"/>
      <c r="U133" s="135"/>
      <c r="V133" s="135"/>
      <c r="W133" s="135"/>
      <c r="X133" s="135"/>
      <c r="Y133" s="135"/>
      <c r="Z133" s="135"/>
      <c r="AA133" s="135"/>
      <c r="AB133" s="135"/>
      <c r="AC133" s="135"/>
      <c r="AE133" s="78" t="s">
        <v>105</v>
      </c>
      <c r="AG133" s="189" t="s">
        <v>1119</v>
      </c>
    </row>
    <row r="134" spans="1:38">
      <c r="A134" s="155"/>
      <c r="B134" s="125"/>
      <c r="C134" s="125"/>
      <c r="D134" s="310" t="s">
        <v>483</v>
      </c>
      <c r="E134" s="311"/>
      <c r="F134" s="311"/>
      <c r="G134" s="311"/>
      <c r="H134" s="311"/>
      <c r="I134" s="311"/>
      <c r="J134" s="311"/>
      <c r="K134" s="311"/>
      <c r="L134" s="312"/>
      <c r="N134" s="313"/>
      <c r="O134" s="314"/>
      <c r="P134" s="314"/>
      <c r="Q134" s="315"/>
      <c r="R134" s="135"/>
      <c r="S134" s="135"/>
      <c r="T134" s="135"/>
      <c r="U134" s="135"/>
      <c r="V134" s="135"/>
      <c r="W134" s="135"/>
      <c r="X134" s="135"/>
      <c r="Y134" s="135"/>
      <c r="Z134" s="135"/>
      <c r="AA134" s="135"/>
      <c r="AB134" s="135"/>
      <c r="AC134" s="135"/>
      <c r="AE134" s="78" t="s">
        <v>106</v>
      </c>
      <c r="AG134" s="189" t="s">
        <v>1120</v>
      </c>
    </row>
    <row r="135" spans="1:38">
      <c r="A135" s="155"/>
      <c r="B135" s="125"/>
      <c r="C135" s="125"/>
      <c r="D135" s="310" t="s">
        <v>432</v>
      </c>
      <c r="E135" s="311"/>
      <c r="F135" s="311"/>
      <c r="G135" s="311"/>
      <c r="H135" s="311"/>
      <c r="I135" s="311"/>
      <c r="J135" s="311"/>
      <c r="K135" s="311"/>
      <c r="L135" s="312"/>
      <c r="N135" s="313"/>
      <c r="O135" s="314"/>
      <c r="P135" s="314"/>
      <c r="Q135" s="315"/>
      <c r="R135" s="135"/>
      <c r="S135" s="135"/>
      <c r="T135" s="135"/>
      <c r="U135" s="135"/>
      <c r="V135" s="135"/>
      <c r="W135" s="135"/>
      <c r="X135" s="135"/>
      <c r="Y135" s="135"/>
      <c r="Z135" s="135"/>
      <c r="AA135" s="135"/>
      <c r="AB135" s="135"/>
      <c r="AC135" s="135"/>
      <c r="AE135" t="s">
        <v>60</v>
      </c>
      <c r="AG135" s="189" t="s">
        <v>1121</v>
      </c>
    </row>
    <row r="136" spans="1:38">
      <c r="A136" s="155"/>
      <c r="B136" s="125"/>
      <c r="C136" s="125"/>
      <c r="D136" s="125"/>
      <c r="E136" s="125"/>
      <c r="F136" s="125"/>
      <c r="G136" s="125"/>
      <c r="H136" s="125"/>
      <c r="I136" s="125"/>
      <c r="J136" s="125"/>
      <c r="K136" s="125"/>
      <c r="L136" s="125"/>
      <c r="R136" s="135"/>
      <c r="S136" s="135"/>
      <c r="T136" s="135"/>
      <c r="U136" s="135"/>
      <c r="V136" s="135"/>
      <c r="W136" s="135"/>
      <c r="X136" s="135"/>
      <c r="Y136" s="135"/>
      <c r="Z136" s="135"/>
      <c r="AA136" s="135"/>
      <c r="AB136" s="135"/>
      <c r="AC136" s="135"/>
      <c r="AE136" t="s">
        <v>61</v>
      </c>
      <c r="AG136" s="189" t="s">
        <v>1887</v>
      </c>
    </row>
    <row r="137" spans="1:38" s="153" customFormat="1">
      <c r="A137" s="156" t="str">
        <f ca="1">'Basic Story Data'!A21</f>
        <v>Mentor</v>
      </c>
      <c r="B137" s="152"/>
      <c r="C137" s="337" t="str">
        <f ca="1">C104</f>
        <v>Overall Character Profile</v>
      </c>
      <c r="D137" s="337"/>
      <c r="E137" s="337"/>
      <c r="F137" s="337"/>
      <c r="G137" s="337"/>
      <c r="H137" s="337"/>
      <c r="I137" s="337"/>
      <c r="J137" s="337"/>
      <c r="K137" s="337"/>
      <c r="L137" s="326">
        <f>B141</f>
        <v>0</v>
      </c>
      <c r="M137" s="326"/>
      <c r="N137" s="326"/>
      <c r="O137" s="326"/>
      <c r="P137" s="326"/>
      <c r="Q137" s="326"/>
      <c r="AE137" t="s">
        <v>62</v>
      </c>
      <c r="AG137" s="189" t="s">
        <v>918</v>
      </c>
      <c r="AL137" s="131"/>
    </row>
    <row r="138" spans="1:38" ht="11.25" customHeight="1">
      <c r="A138" s="155"/>
      <c r="B138" s="320" t="str">
        <f ca="1">'Basic Story Data'!B22:L22</f>
        <v> – the protagonist’s conscience and the prevailing side to the thematic argument. The mentor voices or represents the lesson that must be learned by the protagonist in order to change for the better and achieve the goal. (Note: Be mindful of creating a mentor who is as perfect and principled as humans can be, for doing so will make the character seem inhuman. Instead, let the mentor be flawed, like all us humans.)</v>
      </c>
      <c r="C138" s="320"/>
      <c r="D138" s="320"/>
      <c r="E138" s="320"/>
      <c r="F138" s="320"/>
      <c r="G138" s="320"/>
      <c r="H138" s="320"/>
      <c r="I138" s="320"/>
      <c r="J138" s="320"/>
      <c r="K138" s="320"/>
      <c r="L138" s="320"/>
      <c r="N138" s="193" t="s">
        <v>143</v>
      </c>
      <c r="R138" s="135"/>
      <c r="S138" s="135"/>
      <c r="T138" s="135"/>
      <c r="U138" s="135"/>
      <c r="V138" s="135"/>
      <c r="W138" s="135"/>
      <c r="X138" s="135"/>
      <c r="Y138" s="135"/>
      <c r="Z138" s="135"/>
      <c r="AA138" s="135"/>
      <c r="AB138" s="135"/>
      <c r="AC138" s="135"/>
      <c r="AE138" t="s">
        <v>63</v>
      </c>
      <c r="AG138" s="189" t="s">
        <v>919</v>
      </c>
    </row>
    <row r="139" spans="1:38" ht="11.25" customHeight="1">
      <c r="A139" s="155"/>
      <c r="B139" s="125"/>
      <c r="C139" s="125"/>
      <c r="D139" s="125"/>
      <c r="E139" s="125"/>
      <c r="F139" s="125"/>
      <c r="G139" s="125"/>
      <c r="H139" s="125"/>
      <c r="I139" s="125"/>
      <c r="J139" s="125"/>
      <c r="K139" s="125"/>
      <c r="L139" s="125"/>
      <c r="R139" s="135"/>
      <c r="S139" s="135"/>
      <c r="T139" s="135"/>
      <c r="U139" s="135"/>
      <c r="V139" s="135"/>
      <c r="W139" s="135"/>
      <c r="X139" s="135"/>
      <c r="Y139" s="135"/>
      <c r="Z139" s="135"/>
      <c r="AA139" s="135"/>
      <c r="AB139" s="135"/>
      <c r="AC139" s="135"/>
      <c r="AE139" t="s">
        <v>64</v>
      </c>
      <c r="AG139" s="189" t="s">
        <v>920</v>
      </c>
    </row>
    <row r="140" spans="1:38">
      <c r="A140" s="155"/>
      <c r="B140" s="38" t="s">
        <v>1051</v>
      </c>
      <c r="C140" s="38"/>
      <c r="D140" s="38" t="s">
        <v>1052</v>
      </c>
      <c r="E140" s="38"/>
      <c r="F140" s="133" t="s">
        <v>491</v>
      </c>
      <c r="G140" s="133"/>
      <c r="H140" s="38" t="s">
        <v>1053</v>
      </c>
      <c r="I140" s="130"/>
      <c r="J140" s="97" t="s">
        <v>3873</v>
      </c>
      <c r="K140" s="97"/>
      <c r="L140" s="97"/>
      <c r="R140" s="135"/>
      <c r="S140" s="135"/>
      <c r="T140" s="135"/>
      <c r="U140" s="135"/>
      <c r="V140" s="135"/>
      <c r="W140" s="135"/>
      <c r="X140" s="135"/>
      <c r="Y140" s="135"/>
      <c r="Z140" s="135"/>
      <c r="AA140" s="135"/>
      <c r="AB140" s="135"/>
      <c r="AC140" s="135"/>
      <c r="AE140" t="s">
        <v>65</v>
      </c>
      <c r="AG140" s="189" t="s">
        <v>1888</v>
      </c>
    </row>
    <row r="141" spans="1:38">
      <c r="A141" s="155"/>
      <c r="B141" s="272">
        <f ca="1">'Basic Story Data'!B21:C21</f>
        <v>0</v>
      </c>
      <c r="C141" s="274"/>
      <c r="D141" s="272">
        <f ca="1">'Basic Story Data'!D21:E21</f>
        <v>0</v>
      </c>
      <c r="E141" s="274"/>
      <c r="F141" s="329" t="s">
        <v>494</v>
      </c>
      <c r="G141" s="331"/>
      <c r="H141" s="272">
        <f ca="1">'Basic Story Data'!F21</f>
        <v>0</v>
      </c>
      <c r="I141" s="274"/>
      <c r="J141" s="329"/>
      <c r="K141" s="330"/>
      <c r="L141" s="331"/>
      <c r="N141" s="135"/>
      <c r="O141" s="135"/>
      <c r="P141" s="135"/>
      <c r="Q141" s="135"/>
      <c r="R141" s="135"/>
      <c r="S141" s="135"/>
      <c r="T141" s="135"/>
      <c r="U141" s="135"/>
      <c r="V141" s="135"/>
      <c r="W141" s="135"/>
      <c r="X141" s="135"/>
      <c r="Y141" s="135"/>
      <c r="Z141" s="135"/>
      <c r="AA141" s="135"/>
      <c r="AB141" s="135"/>
      <c r="AC141" s="135"/>
      <c r="AD141" s="135"/>
      <c r="AE141" t="s">
        <v>541</v>
      </c>
      <c r="AG141" s="189" t="s">
        <v>1889</v>
      </c>
    </row>
    <row r="142" spans="1:38">
      <c r="A142" s="155"/>
      <c r="B142" s="103"/>
      <c r="C142" s="103"/>
      <c r="D142" s="103"/>
      <c r="E142" s="103"/>
      <c r="F142" s="144"/>
      <c r="G142" s="144"/>
      <c r="H142" s="148" t="s">
        <v>807</v>
      </c>
      <c r="I142" s="329"/>
      <c r="J142" s="330"/>
      <c r="K142" s="330"/>
      <c r="L142" s="331"/>
      <c r="N142" s="135"/>
      <c r="O142" s="135"/>
      <c r="P142" s="135"/>
      <c r="Q142" s="135"/>
      <c r="R142" s="135"/>
      <c r="S142" s="135"/>
      <c r="T142" s="135"/>
      <c r="U142" s="135"/>
      <c r="V142" s="135"/>
      <c r="W142" s="135"/>
      <c r="X142" s="135"/>
      <c r="Y142" s="135"/>
      <c r="Z142" s="135"/>
      <c r="AA142" s="135"/>
      <c r="AB142" s="135"/>
      <c r="AC142" s="135"/>
      <c r="AD142" s="135"/>
      <c r="AE142" s="78" t="s">
        <v>542</v>
      </c>
      <c r="AG142" s="189" t="s">
        <v>1890</v>
      </c>
    </row>
    <row r="143" spans="1:38">
      <c r="A143" s="155"/>
      <c r="N143" s="135"/>
      <c r="O143" s="135"/>
      <c r="P143" s="135"/>
      <c r="Q143" s="135"/>
      <c r="R143" s="135"/>
      <c r="S143" s="135"/>
      <c r="T143" s="135"/>
      <c r="U143" s="135"/>
      <c r="V143" s="135"/>
      <c r="W143" s="135"/>
      <c r="X143" s="135"/>
      <c r="Y143" s="135"/>
      <c r="Z143" s="135"/>
      <c r="AA143" s="135"/>
      <c r="AB143" s="135"/>
      <c r="AC143" s="135"/>
      <c r="AD143" s="135"/>
      <c r="AE143" s="78" t="s">
        <v>543</v>
      </c>
      <c r="AG143" s="131" t="s">
        <v>1891</v>
      </c>
    </row>
    <row r="144" spans="1:38">
      <c r="A144" s="155"/>
      <c r="B144" s="121" t="s">
        <v>2807</v>
      </c>
      <c r="C144" s="119"/>
      <c r="D144" s="317" t="str">
        <f ca="1">'Basic Story Data'!X21</f>
        <v>A True Neutral character or organization can be introduced as a Wild Card, neither aligned with the Hero nor the Big Bad. On the other hand, they may well be on one side or the other, at least nominally. Perhaps they care little for the conflict and have their own goals, which are neither particularly good or evil. A True Neutral scientist may work for the good guys because it furthers their research, but they may also work for the bad guys for the same reason. They could also be on whichever side their friends are, just because of that. True Neutral characters can seem somewhat selfish, but they can also seem rather happy-go-lucky in comparison to more responsible characters. True Neutral is the base alignment of animals. Robots that do not come with an ethical system are also True Neutral by default (although this doesn't stop them having a personality). Muggles and Punch Clock Villains are often the "don't care" variety of True Neutral. Many Byronic Heroes fit True Neutral as well. A True Neutral is somebody whose first solution to any dilemma is 'what would a bear do?'. However, non-sapients and Blue and Orange Morality may be described as not being even True Neutral; this is done when one wants to emphasize that something can't be judged or described by our moral terms at all.</v>
      </c>
      <c r="E144" s="317"/>
      <c r="F144" s="317"/>
      <c r="G144" s="317"/>
      <c r="H144" s="317"/>
      <c r="I144" s="317"/>
      <c r="J144" s="317"/>
      <c r="K144" s="317"/>
      <c r="L144" s="318"/>
      <c r="N144" s="135"/>
      <c r="O144" s="135"/>
      <c r="P144" s="135"/>
      <c r="Q144" s="135"/>
      <c r="R144" s="135"/>
      <c r="S144" s="135"/>
      <c r="T144" s="135"/>
      <c r="U144" s="135"/>
      <c r="V144" s="135"/>
      <c r="W144" s="135"/>
      <c r="X144" s="135"/>
      <c r="Y144" s="135"/>
      <c r="Z144" s="135"/>
      <c r="AA144" s="135"/>
      <c r="AB144" s="135"/>
      <c r="AC144" s="135"/>
      <c r="AD144" s="135"/>
      <c r="AE144" t="s">
        <v>544</v>
      </c>
      <c r="AG144" s="189" t="s">
        <v>1892</v>
      </c>
    </row>
    <row r="145" spans="1:33">
      <c r="A145" s="155"/>
      <c r="B145" s="336" t="str">
        <f ca="1">'Basic Story Data'!H21</f>
        <v xml:space="preserve">True Neutral </v>
      </c>
      <c r="C145" s="328"/>
      <c r="D145" s="320"/>
      <c r="E145" s="320"/>
      <c r="F145" s="320"/>
      <c r="G145" s="320"/>
      <c r="H145" s="320"/>
      <c r="I145" s="320"/>
      <c r="J145" s="320"/>
      <c r="K145" s="320"/>
      <c r="L145" s="321"/>
      <c r="N145" s="135"/>
      <c r="O145" s="135"/>
      <c r="P145" s="135"/>
      <c r="Q145" s="135"/>
      <c r="R145" s="135"/>
      <c r="S145" s="135"/>
      <c r="T145" s="135"/>
      <c r="U145" s="135"/>
      <c r="V145" s="135"/>
      <c r="W145" s="135"/>
      <c r="X145" s="135"/>
      <c r="Y145" s="135"/>
      <c r="Z145" s="135"/>
      <c r="AA145" s="135"/>
      <c r="AB145" s="135"/>
      <c r="AC145" s="135"/>
      <c r="AD145" s="135"/>
      <c r="AE145" t="s">
        <v>545</v>
      </c>
      <c r="AG145" s="131" t="s">
        <v>1134</v>
      </c>
    </row>
    <row r="146" spans="1:33">
      <c r="A146" s="155"/>
      <c r="B146" s="126"/>
      <c r="C146" s="127"/>
      <c r="D146" s="320"/>
      <c r="E146" s="320"/>
      <c r="F146" s="320"/>
      <c r="G146" s="320"/>
      <c r="H146" s="320"/>
      <c r="I146" s="320"/>
      <c r="J146" s="320"/>
      <c r="K146" s="320"/>
      <c r="L146" s="321"/>
      <c r="N146" s="135"/>
      <c r="O146" s="135"/>
      <c r="P146" s="135"/>
      <c r="Q146" s="135"/>
      <c r="R146" s="135"/>
      <c r="S146" s="135"/>
      <c r="T146" s="135"/>
      <c r="U146" s="135"/>
      <c r="V146" s="135"/>
      <c r="W146" s="135"/>
      <c r="X146" s="135"/>
      <c r="Y146" s="135"/>
      <c r="Z146" s="135"/>
      <c r="AA146" s="135"/>
      <c r="AB146" s="135"/>
      <c r="AC146" s="135"/>
      <c r="AD146" s="135"/>
      <c r="AE146" t="s">
        <v>546</v>
      </c>
      <c r="AG146" s="189" t="s">
        <v>1135</v>
      </c>
    </row>
    <row r="147" spans="1:33">
      <c r="A147" s="155"/>
      <c r="B147" s="126"/>
      <c r="C147" s="127"/>
      <c r="D147" s="320"/>
      <c r="E147" s="320"/>
      <c r="F147" s="320"/>
      <c r="G147" s="320"/>
      <c r="H147" s="320"/>
      <c r="I147" s="320"/>
      <c r="J147" s="320"/>
      <c r="K147" s="320"/>
      <c r="L147" s="321"/>
      <c r="N147" s="135"/>
      <c r="O147" s="135"/>
      <c r="P147" s="135"/>
      <c r="Q147" s="135"/>
      <c r="R147" s="135"/>
      <c r="S147" s="135"/>
      <c r="T147" s="135"/>
      <c r="U147" s="135"/>
      <c r="V147" s="135"/>
      <c r="W147" s="135"/>
      <c r="X147" s="135"/>
      <c r="Y147" s="135"/>
      <c r="Z147" s="135"/>
      <c r="AA147" s="135"/>
      <c r="AB147" s="135"/>
      <c r="AC147" s="135"/>
      <c r="AD147" s="135"/>
      <c r="AE147" t="s">
        <v>547</v>
      </c>
      <c r="AG147" s="189" t="s">
        <v>1136</v>
      </c>
    </row>
    <row r="148" spans="1:33">
      <c r="A148" s="155"/>
      <c r="B148" s="126"/>
      <c r="C148" s="127"/>
      <c r="D148" s="320"/>
      <c r="E148" s="320"/>
      <c r="F148" s="320"/>
      <c r="G148" s="320"/>
      <c r="H148" s="320"/>
      <c r="I148" s="320"/>
      <c r="J148" s="320"/>
      <c r="K148" s="320"/>
      <c r="L148" s="321"/>
      <c r="N148" s="135"/>
      <c r="O148" s="135"/>
      <c r="P148" s="135"/>
      <c r="Q148" s="135"/>
      <c r="R148" s="135"/>
      <c r="S148" s="135"/>
      <c r="T148" s="135"/>
      <c r="U148" s="135"/>
      <c r="V148" s="135"/>
      <c r="W148" s="135"/>
      <c r="X148" s="135"/>
      <c r="Y148" s="135"/>
      <c r="Z148" s="135"/>
      <c r="AA148" s="135"/>
      <c r="AB148" s="135"/>
      <c r="AC148" s="135"/>
      <c r="AD148" s="135"/>
      <c r="AE148" s="78" t="s">
        <v>548</v>
      </c>
      <c r="AG148" s="131" t="s">
        <v>1137</v>
      </c>
    </row>
    <row r="149" spans="1:33">
      <c r="A149" s="155"/>
      <c r="B149" s="126"/>
      <c r="C149" s="127"/>
      <c r="D149" s="320"/>
      <c r="E149" s="320"/>
      <c r="F149" s="320"/>
      <c r="G149" s="320"/>
      <c r="H149" s="320"/>
      <c r="I149" s="320"/>
      <c r="J149" s="320"/>
      <c r="K149" s="320"/>
      <c r="L149" s="321"/>
      <c r="N149" s="135"/>
      <c r="O149" s="135"/>
      <c r="P149" s="135"/>
      <c r="Q149" s="135"/>
      <c r="R149" s="135"/>
      <c r="S149" s="135"/>
      <c r="T149" s="135"/>
      <c r="U149" s="135"/>
      <c r="V149" s="135"/>
      <c r="W149" s="135"/>
      <c r="X149" s="135"/>
      <c r="Y149" s="135"/>
      <c r="Z149" s="135"/>
      <c r="AA149" s="135"/>
      <c r="AB149" s="135"/>
      <c r="AC149" s="135"/>
      <c r="AD149" s="135"/>
      <c r="AE149" s="78" t="s">
        <v>854</v>
      </c>
      <c r="AG149" s="131" t="s">
        <v>3044</v>
      </c>
    </row>
    <row r="150" spans="1:33">
      <c r="A150" s="155"/>
      <c r="B150" s="126"/>
      <c r="C150" s="146"/>
      <c r="D150" s="323"/>
      <c r="E150" s="323"/>
      <c r="F150" s="323"/>
      <c r="G150" s="323"/>
      <c r="H150" s="323"/>
      <c r="I150" s="323"/>
      <c r="J150" s="323"/>
      <c r="K150" s="323"/>
      <c r="L150" s="324"/>
      <c r="N150" s="135"/>
      <c r="O150" s="135"/>
      <c r="P150" s="135"/>
      <c r="Q150" s="135"/>
      <c r="R150" s="135"/>
      <c r="S150" s="135"/>
      <c r="T150" s="135"/>
      <c r="U150" s="135"/>
      <c r="V150" s="135"/>
      <c r="W150" s="135"/>
      <c r="X150" s="135"/>
      <c r="Y150" s="135"/>
      <c r="Z150" s="135"/>
      <c r="AA150" s="135"/>
      <c r="AB150" s="135"/>
      <c r="AC150" s="135"/>
      <c r="AD150" s="135"/>
      <c r="AE150" t="s">
        <v>855</v>
      </c>
    </row>
    <row r="151" spans="1:33">
      <c r="A151" s="155"/>
      <c r="B151" s="121" t="s">
        <v>1056</v>
      </c>
      <c r="C151" s="119"/>
      <c r="D151" s="317" t="str">
        <f ca="1">'Basic Story Data'!Z21</f>
        <v>For INTJs the dominant force in their lives is their attention to the inner world of possibilities, symbols, abstractions, images, and thoughts. Insight in conjunction with logical analysis is the essence of their approach to the world; they think systemically. Ideas are the substance of life for INTJs and they have a driving need to understand, to know, and to demonstrate competence in their areas of interest. INTJs inherently trust their insights, and with their task-orientation will work intensely to make their visions into realities.</v>
      </c>
      <c r="E151" s="317"/>
      <c r="F151" s="317"/>
      <c r="G151" s="317"/>
      <c r="H151" s="317"/>
      <c r="I151" s="317"/>
      <c r="J151" s="317"/>
      <c r="K151" s="317"/>
      <c r="L151" s="318"/>
      <c r="N151" s="135"/>
      <c r="O151" s="135"/>
      <c r="P151" s="135"/>
      <c r="Q151" s="135"/>
      <c r="R151" s="135"/>
      <c r="S151" s="135"/>
      <c r="T151" s="135"/>
      <c r="U151" s="135"/>
      <c r="V151" s="135"/>
      <c r="W151" s="135"/>
      <c r="X151" s="135"/>
      <c r="Y151" s="135"/>
      <c r="Z151" s="135"/>
      <c r="AA151" s="135"/>
      <c r="AB151" s="135"/>
      <c r="AC151" s="135"/>
      <c r="AD151" s="135"/>
      <c r="AE151" s="78" t="s">
        <v>856</v>
      </c>
    </row>
    <row r="152" spans="1:33">
      <c r="A152" s="155"/>
      <c r="B152" s="123" t="str">
        <f ca="1">'Basic Story Data'!I21</f>
        <v>INTJ</v>
      </c>
      <c r="C152" s="145"/>
      <c r="D152" s="320"/>
      <c r="E152" s="320"/>
      <c r="F152" s="320"/>
      <c r="G152" s="320"/>
      <c r="H152" s="320"/>
      <c r="I152" s="320"/>
      <c r="J152" s="320"/>
      <c r="K152" s="320"/>
      <c r="L152" s="321"/>
      <c r="N152" s="135"/>
      <c r="O152" s="135"/>
      <c r="P152" s="135"/>
      <c r="Q152" s="135"/>
      <c r="R152" s="135"/>
      <c r="S152" s="135"/>
      <c r="T152" s="135"/>
      <c r="U152" s="135"/>
      <c r="V152" s="135"/>
      <c r="W152" s="135"/>
      <c r="X152" s="135"/>
      <c r="Y152" s="135"/>
      <c r="Z152" s="135"/>
      <c r="AA152" s="135"/>
      <c r="AB152" s="135"/>
      <c r="AC152" s="135"/>
      <c r="AD152" s="135"/>
      <c r="AE152" s="78" t="s">
        <v>857</v>
      </c>
    </row>
    <row r="153" spans="1:33">
      <c r="A153" s="155"/>
      <c r="B153" s="126"/>
      <c r="C153" s="146"/>
      <c r="D153" s="320"/>
      <c r="E153" s="320"/>
      <c r="F153" s="320"/>
      <c r="G153" s="320"/>
      <c r="H153" s="320"/>
      <c r="I153" s="320"/>
      <c r="J153" s="320"/>
      <c r="K153" s="320"/>
      <c r="L153" s="321"/>
      <c r="N153" s="135"/>
      <c r="O153" s="135"/>
      <c r="P153" s="135"/>
      <c r="Q153" s="135"/>
      <c r="R153" s="135"/>
      <c r="S153" s="135"/>
      <c r="T153" s="135"/>
      <c r="U153" s="135"/>
      <c r="V153" s="135"/>
      <c r="W153" s="135"/>
      <c r="X153" s="135"/>
      <c r="Y153" s="135"/>
      <c r="Z153" s="135"/>
      <c r="AA153" s="135"/>
      <c r="AB153" s="135"/>
      <c r="AC153" s="135"/>
      <c r="AD153" s="135"/>
      <c r="AE153" t="s">
        <v>858</v>
      </c>
      <c r="AG153" s="131" t="s">
        <v>3044</v>
      </c>
    </row>
    <row r="154" spans="1:33">
      <c r="A154" s="155"/>
      <c r="B154" s="126"/>
      <c r="C154" s="146"/>
      <c r="D154" s="323"/>
      <c r="E154" s="323"/>
      <c r="F154" s="323"/>
      <c r="G154" s="323"/>
      <c r="H154" s="323"/>
      <c r="I154" s="323"/>
      <c r="J154" s="323"/>
      <c r="K154" s="323"/>
      <c r="L154" s="324"/>
      <c r="N154" s="191" t="s">
        <v>917</v>
      </c>
      <c r="O154" s="192"/>
      <c r="P154" s="192"/>
      <c r="Q154" s="192"/>
      <c r="R154" s="135"/>
      <c r="S154" s="135"/>
      <c r="T154" s="135"/>
      <c r="U154" s="135"/>
      <c r="V154" s="135"/>
      <c r="W154" s="135"/>
      <c r="X154" s="135"/>
      <c r="Y154" s="135"/>
      <c r="Z154" s="135"/>
      <c r="AA154" s="135"/>
      <c r="AB154" s="135"/>
      <c r="AC154" s="135"/>
      <c r="AD154" s="135"/>
      <c r="AE154" t="s">
        <v>859</v>
      </c>
    </row>
    <row r="155" spans="1:33">
      <c r="A155" s="155"/>
      <c r="B155" s="121" t="s">
        <v>1054</v>
      </c>
      <c r="C155" s="119"/>
      <c r="D155" s="317" t="str">
        <f ca="1">'Basic Story Data'!T21</f>
        <v>The archetypal sage, a mentor, an oracle, a wise man/woman is sometimes given an unusual additional trait: an aversion to shoes. It may be because of religious asceticism, special connection to nature, or just general eccentricity. Whatever the cause is, the lack of footwear (especially in public places) makes the character look singular and different from everyone else, and therefore may serve to emphasize that (s)he knows and sees more than an ordinary person does, and is just too wise to care about social conventions. The religious connotations (like the said asceticism, or "bare feet on holy ground") may also come in handy. There is also a seemingly practical thought regarding one particular issue; if the character has a hermit-like mentality and depicted as never really moving from one spot (like meditating in one particular spot), then the need for having shoes is kinda moot and they'd might as well air out their feet.</v>
      </c>
      <c r="E155" s="317"/>
      <c r="F155" s="317"/>
      <c r="G155" s="317"/>
      <c r="H155" s="317"/>
      <c r="I155" s="317"/>
      <c r="J155" s="317"/>
      <c r="K155" s="317"/>
      <c r="L155" s="318"/>
      <c r="N155" s="190"/>
      <c r="O155" s="159"/>
      <c r="P155" s="159"/>
      <c r="Q155" s="160"/>
      <c r="R155" s="135"/>
      <c r="S155" s="135"/>
      <c r="T155" s="135"/>
      <c r="U155" s="135"/>
      <c r="V155" s="135"/>
      <c r="W155" s="135"/>
      <c r="X155" s="135"/>
      <c r="Y155" s="135"/>
      <c r="Z155" s="135"/>
      <c r="AA155" s="135"/>
      <c r="AB155" s="135"/>
      <c r="AC155" s="135"/>
      <c r="AD155" s="135"/>
      <c r="AE155" t="s">
        <v>860</v>
      </c>
      <c r="AG155" s="189"/>
    </row>
    <row r="156" spans="1:33">
      <c r="A156" s="155"/>
      <c r="B156" s="336" t="str">
        <f ca="1">'Basic Story Data'!J21</f>
        <v>Barefoot Sage</v>
      </c>
      <c r="C156" s="328"/>
      <c r="D156" s="320"/>
      <c r="E156" s="320"/>
      <c r="F156" s="320"/>
      <c r="G156" s="320"/>
      <c r="H156" s="320"/>
      <c r="I156" s="320"/>
      <c r="J156" s="320"/>
      <c r="K156" s="320"/>
      <c r="L156" s="321"/>
      <c r="N156" s="161"/>
      <c r="O156" s="136"/>
      <c r="P156" s="136"/>
      <c r="Q156" s="157"/>
      <c r="R156" s="135"/>
      <c r="S156" s="135"/>
      <c r="T156" s="135"/>
      <c r="U156" s="135"/>
      <c r="V156" s="135"/>
      <c r="W156" s="135"/>
      <c r="X156" s="135"/>
      <c r="Y156" s="135"/>
      <c r="Z156" s="135"/>
      <c r="AA156" s="135"/>
      <c r="AB156" s="135"/>
      <c r="AC156" s="135"/>
      <c r="AD156" s="135"/>
      <c r="AE156" t="s">
        <v>861</v>
      </c>
    </row>
    <row r="157" spans="1:33">
      <c r="A157" s="155"/>
      <c r="B157" s="126"/>
      <c r="C157" s="127"/>
      <c r="D157" s="320"/>
      <c r="E157" s="320"/>
      <c r="F157" s="320"/>
      <c r="G157" s="320"/>
      <c r="H157" s="320"/>
      <c r="I157" s="320"/>
      <c r="J157" s="320"/>
      <c r="K157" s="320"/>
      <c r="L157" s="321"/>
      <c r="N157" s="161"/>
      <c r="O157" s="136"/>
      <c r="P157" s="136"/>
      <c r="Q157" s="157"/>
      <c r="R157" s="135"/>
      <c r="S157" s="135"/>
      <c r="T157" s="135"/>
      <c r="U157" s="135"/>
      <c r="V157" s="135"/>
      <c r="W157" s="135"/>
      <c r="X157" s="135"/>
      <c r="Y157" s="135"/>
      <c r="Z157" s="135"/>
      <c r="AA157" s="135"/>
      <c r="AB157" s="135"/>
      <c r="AC157" s="135"/>
      <c r="AD157" s="135"/>
      <c r="AE157" t="s">
        <v>862</v>
      </c>
      <c r="AG157" s="131" t="s">
        <v>3044</v>
      </c>
    </row>
    <row r="158" spans="1:33">
      <c r="A158" s="155"/>
      <c r="B158" s="126"/>
      <c r="C158" s="127"/>
      <c r="D158" s="320"/>
      <c r="E158" s="320"/>
      <c r="F158" s="320"/>
      <c r="G158" s="320"/>
      <c r="H158" s="320"/>
      <c r="I158" s="320"/>
      <c r="J158" s="320"/>
      <c r="K158" s="320"/>
      <c r="L158" s="321"/>
      <c r="N158" s="161"/>
      <c r="O158" s="136"/>
      <c r="P158" s="136"/>
      <c r="Q158" s="157"/>
      <c r="R158" s="135"/>
      <c r="S158" s="135"/>
      <c r="T158" s="135"/>
      <c r="U158" s="135"/>
      <c r="V158" s="135"/>
      <c r="W158" s="135"/>
      <c r="X158" s="135"/>
      <c r="Y158" s="135"/>
      <c r="Z158" s="135"/>
      <c r="AA158" s="135"/>
      <c r="AB158" s="135"/>
      <c r="AC158" s="135"/>
      <c r="AD158" s="135"/>
      <c r="AE158" t="s">
        <v>863</v>
      </c>
    </row>
    <row r="159" spans="1:33">
      <c r="A159" s="155"/>
      <c r="B159" s="126"/>
      <c r="C159" s="128"/>
      <c r="D159" s="323"/>
      <c r="E159" s="323"/>
      <c r="F159" s="323"/>
      <c r="G159" s="323"/>
      <c r="H159" s="323"/>
      <c r="I159" s="323"/>
      <c r="J159" s="323"/>
      <c r="K159" s="323"/>
      <c r="L159" s="324"/>
      <c r="N159" s="162"/>
      <c r="O159" s="140"/>
      <c r="P159" s="140"/>
      <c r="Q159" s="158"/>
      <c r="R159" s="135"/>
      <c r="S159" s="135"/>
      <c r="T159" s="135"/>
      <c r="U159" s="135"/>
      <c r="V159" s="135"/>
      <c r="W159" s="135"/>
      <c r="X159" s="135"/>
      <c r="Y159" s="135"/>
      <c r="Z159" s="135"/>
      <c r="AA159" s="135"/>
      <c r="AB159" s="135"/>
      <c r="AC159" s="135"/>
      <c r="AD159" s="135"/>
      <c r="AE159" t="s">
        <v>864</v>
      </c>
    </row>
    <row r="160" spans="1:33">
      <c r="A160" s="155"/>
      <c r="B160" s="338" t="s">
        <v>1057</v>
      </c>
      <c r="C160" s="339"/>
      <c r="D160" s="317" t="str">
        <f ca="1">'Basic Story Data'!V21</f>
        <v>For the Evulz? Not this guy's M.O. Unlike a Sadist Teacher, the Stern Teacher is always "tough, but fair", a demanding but ultimately Reasonable Authority Figure. The students might not be too fond of him/her personally, but they always respect him/her in the end (which does make it Truth in Television). D.V. Beklemishev, a near-legendary figure in MIPT (roughly, the Russian equivalent of MIT) once said in an interview that he tried many personas on in his long teaching career and found out this one to be the most effective for the purpose of doing a superb job. Sergeant Rock is the military version of this.</v>
      </c>
      <c r="E160" s="317"/>
      <c r="F160" s="317"/>
      <c r="G160" s="317"/>
      <c r="H160" s="317"/>
      <c r="I160" s="317"/>
      <c r="J160" s="317"/>
      <c r="K160" s="317"/>
      <c r="L160" s="318"/>
      <c r="N160" s="190"/>
      <c r="O160" s="159"/>
      <c r="P160" s="159"/>
      <c r="Q160" s="160"/>
      <c r="R160" s="135"/>
      <c r="S160" s="135"/>
      <c r="T160" s="135"/>
      <c r="U160" s="135"/>
      <c r="V160" s="135"/>
      <c r="W160" s="135"/>
      <c r="X160" s="135"/>
      <c r="Y160" s="135"/>
      <c r="Z160" s="135"/>
      <c r="AA160" s="135"/>
      <c r="AB160" s="135"/>
      <c r="AC160" s="135"/>
      <c r="AD160" s="135"/>
      <c r="AE160" t="s">
        <v>865</v>
      </c>
    </row>
    <row r="161" spans="1:38">
      <c r="A161" s="155"/>
      <c r="B161" s="336" t="str">
        <f ca="1">'Basic Story Data'!L21</f>
        <v>Stern Teacher</v>
      </c>
      <c r="C161" s="328"/>
      <c r="D161" s="320"/>
      <c r="E161" s="320"/>
      <c r="F161" s="320"/>
      <c r="G161" s="320"/>
      <c r="H161" s="320"/>
      <c r="I161" s="320"/>
      <c r="J161" s="320"/>
      <c r="K161" s="320"/>
      <c r="L161" s="321"/>
      <c r="N161" s="161"/>
      <c r="O161" s="136"/>
      <c r="P161" s="136"/>
      <c r="Q161" s="157"/>
      <c r="R161" s="135"/>
      <c r="S161" s="135"/>
      <c r="T161" s="135"/>
      <c r="U161" s="135"/>
      <c r="V161" s="135"/>
      <c r="W161" s="135"/>
      <c r="X161" s="135"/>
      <c r="Y161" s="135"/>
      <c r="Z161" s="135"/>
      <c r="AA161" s="135"/>
      <c r="AB161" s="135"/>
      <c r="AC161" s="135"/>
      <c r="AD161" s="135"/>
      <c r="AE161" t="s">
        <v>866</v>
      </c>
      <c r="AG161" s="131" t="s">
        <v>3044</v>
      </c>
    </row>
    <row r="162" spans="1:38">
      <c r="A162" s="155"/>
      <c r="B162" s="126"/>
      <c r="C162" s="127"/>
      <c r="D162" s="320"/>
      <c r="E162" s="320"/>
      <c r="F162" s="320"/>
      <c r="G162" s="320"/>
      <c r="H162" s="320"/>
      <c r="I162" s="320"/>
      <c r="J162" s="320"/>
      <c r="K162" s="320"/>
      <c r="L162" s="321"/>
      <c r="N162" s="161"/>
      <c r="O162" s="136"/>
      <c r="P162" s="136"/>
      <c r="Q162" s="157"/>
      <c r="R162" s="135"/>
      <c r="S162" s="135"/>
      <c r="T162" s="135"/>
      <c r="U162" s="135"/>
      <c r="V162" s="135"/>
      <c r="W162" s="135"/>
      <c r="X162" s="135"/>
      <c r="Y162" s="135"/>
      <c r="Z162" s="135"/>
      <c r="AA162" s="135"/>
      <c r="AB162" s="135"/>
      <c r="AC162" s="135"/>
      <c r="AD162" s="135"/>
      <c r="AE162" t="s">
        <v>1081</v>
      </c>
    </row>
    <row r="163" spans="1:38">
      <c r="A163" s="155"/>
      <c r="B163" s="126"/>
      <c r="C163" s="127"/>
      <c r="D163" s="320"/>
      <c r="E163" s="320"/>
      <c r="F163" s="320"/>
      <c r="G163" s="320"/>
      <c r="H163" s="320"/>
      <c r="I163" s="320"/>
      <c r="J163" s="320"/>
      <c r="K163" s="320"/>
      <c r="L163" s="321"/>
      <c r="N163" s="161"/>
      <c r="O163" s="136"/>
      <c r="P163" s="136"/>
      <c r="Q163" s="157"/>
      <c r="R163" s="135"/>
      <c r="S163" s="135"/>
      <c r="T163" s="135"/>
      <c r="U163" s="135"/>
      <c r="V163" s="135"/>
      <c r="W163" s="135"/>
      <c r="X163" s="135"/>
      <c r="Y163" s="135"/>
      <c r="Z163" s="135"/>
      <c r="AA163" s="135"/>
      <c r="AB163" s="135"/>
      <c r="AC163" s="135"/>
      <c r="AD163" s="135"/>
      <c r="AE163" s="78" t="s">
        <v>1082</v>
      </c>
    </row>
    <row r="164" spans="1:38">
      <c r="A164" s="155"/>
      <c r="B164" s="125"/>
      <c r="C164" s="128"/>
      <c r="D164" s="323"/>
      <c r="E164" s="323"/>
      <c r="F164" s="323"/>
      <c r="G164" s="323"/>
      <c r="H164" s="323"/>
      <c r="I164" s="323"/>
      <c r="J164" s="323"/>
      <c r="K164" s="323"/>
      <c r="L164" s="324"/>
      <c r="N164" s="162"/>
      <c r="O164" s="140"/>
      <c r="P164" s="140"/>
      <c r="Q164" s="158"/>
      <c r="R164" s="135"/>
      <c r="S164" s="135"/>
      <c r="T164" s="135"/>
      <c r="U164" s="135"/>
      <c r="V164" s="135"/>
      <c r="W164" s="135"/>
      <c r="X164" s="135"/>
      <c r="Y164" s="135"/>
      <c r="Z164" s="135"/>
      <c r="AA164" s="135"/>
      <c r="AB164" s="135"/>
      <c r="AC164" s="135"/>
      <c r="AD164" s="135"/>
      <c r="AE164" t="s">
        <v>1083</v>
      </c>
      <c r="AL164" s="153"/>
    </row>
    <row r="165" spans="1:38">
      <c r="A165" s="155"/>
      <c r="B165" s="320" t="s">
        <v>916</v>
      </c>
      <c r="C165" s="320"/>
      <c r="D165" s="310" t="s">
        <v>438</v>
      </c>
      <c r="E165" s="311"/>
      <c r="F165" s="311"/>
      <c r="G165" s="311"/>
      <c r="H165" s="311"/>
      <c r="I165" s="311"/>
      <c r="J165" s="311"/>
      <c r="K165" s="311"/>
      <c r="L165" s="312"/>
      <c r="N165" s="313"/>
      <c r="O165" s="314"/>
      <c r="P165" s="314"/>
      <c r="Q165" s="315"/>
      <c r="R165" s="135"/>
      <c r="S165" s="135"/>
      <c r="T165" s="135"/>
      <c r="U165" s="135"/>
      <c r="V165" s="135"/>
      <c r="W165" s="135"/>
      <c r="X165" s="135"/>
      <c r="Y165" s="135"/>
      <c r="Z165" s="135"/>
      <c r="AA165" s="135"/>
      <c r="AB165" s="135"/>
      <c r="AC165" s="135"/>
      <c r="AD165" s="135"/>
      <c r="AE165" t="s">
        <v>1084</v>
      </c>
    </row>
    <row r="166" spans="1:38">
      <c r="A166" s="155"/>
      <c r="B166" s="125"/>
      <c r="C166" s="125"/>
      <c r="D166" s="310" t="s">
        <v>810</v>
      </c>
      <c r="E166" s="311"/>
      <c r="F166" s="311"/>
      <c r="G166" s="311"/>
      <c r="H166" s="311"/>
      <c r="I166" s="311"/>
      <c r="J166" s="311"/>
      <c r="K166" s="311"/>
      <c r="L166" s="312"/>
      <c r="N166" s="313"/>
      <c r="O166" s="314"/>
      <c r="P166" s="314"/>
      <c r="Q166" s="315"/>
      <c r="R166" s="135"/>
      <c r="S166" s="135"/>
      <c r="T166" s="135"/>
      <c r="U166" s="135"/>
      <c r="V166" s="135"/>
      <c r="W166" s="135"/>
      <c r="X166" s="135"/>
      <c r="Y166" s="135"/>
      <c r="Z166" s="135"/>
      <c r="AA166" s="135"/>
      <c r="AB166" s="135"/>
      <c r="AC166" s="135"/>
      <c r="AD166" s="135"/>
      <c r="AE166" t="s">
        <v>1085</v>
      </c>
    </row>
    <row r="167" spans="1:38">
      <c r="A167" s="155"/>
      <c r="B167" s="125"/>
      <c r="C167" s="125"/>
      <c r="D167" s="310" t="s">
        <v>915</v>
      </c>
      <c r="E167" s="311"/>
      <c r="F167" s="311"/>
      <c r="G167" s="311"/>
      <c r="H167" s="311"/>
      <c r="I167" s="311"/>
      <c r="J167" s="311"/>
      <c r="K167" s="311"/>
      <c r="L167" s="312"/>
      <c r="N167" s="313"/>
      <c r="O167" s="314"/>
      <c r="P167" s="314"/>
      <c r="Q167" s="315"/>
      <c r="R167" s="135"/>
      <c r="S167" s="135"/>
      <c r="T167" s="135"/>
      <c r="U167" s="135"/>
      <c r="V167" s="135"/>
      <c r="W167" s="135"/>
      <c r="X167" s="135"/>
      <c r="Y167" s="135"/>
      <c r="Z167" s="135"/>
      <c r="AA167" s="135"/>
      <c r="AB167" s="135"/>
      <c r="AC167" s="135"/>
      <c r="AD167" s="135"/>
      <c r="AE167" t="s">
        <v>1086</v>
      </c>
    </row>
    <row r="168" spans="1:38">
      <c r="A168" s="155"/>
      <c r="B168" s="125"/>
      <c r="C168" s="125"/>
      <c r="D168" s="310" t="s">
        <v>1890</v>
      </c>
      <c r="E168" s="311"/>
      <c r="F168" s="311"/>
      <c r="G168" s="311"/>
      <c r="H168" s="311"/>
      <c r="I168" s="311"/>
      <c r="J168" s="311"/>
      <c r="K168" s="311"/>
      <c r="L168" s="312"/>
      <c r="N168" s="313"/>
      <c r="O168" s="314"/>
      <c r="P168" s="314"/>
      <c r="Q168" s="315"/>
      <c r="R168" s="135"/>
      <c r="S168" s="135"/>
      <c r="T168" s="135"/>
      <c r="U168" s="135"/>
      <c r="V168" s="135"/>
      <c r="W168" s="135"/>
      <c r="X168" s="135"/>
      <c r="Y168" s="135"/>
      <c r="Z168" s="135"/>
      <c r="AA168" s="135"/>
      <c r="AB168" s="135"/>
      <c r="AC168" s="135"/>
      <c r="AD168" s="135"/>
      <c r="AE168" t="s">
        <v>1087</v>
      </c>
    </row>
    <row r="169" spans="1:38">
      <c r="A169" s="155"/>
      <c r="B169" s="125"/>
      <c r="C169" s="125"/>
      <c r="D169" s="147"/>
      <c r="E169" s="147"/>
      <c r="F169" s="147"/>
      <c r="G169" s="147"/>
      <c r="H169" s="147"/>
      <c r="I169" s="147"/>
      <c r="J169" s="147"/>
      <c r="K169" s="147"/>
      <c r="L169" s="147"/>
      <c r="N169" s="135"/>
      <c r="O169" s="135"/>
      <c r="P169" s="135"/>
      <c r="Q169" s="135"/>
      <c r="R169" s="135"/>
      <c r="S169" s="135"/>
      <c r="T169" s="135"/>
      <c r="U169" s="135"/>
      <c r="V169" s="135"/>
      <c r="W169" s="135"/>
      <c r="X169" s="135"/>
      <c r="Y169" s="135"/>
      <c r="Z169" s="135"/>
      <c r="AA169" s="135"/>
      <c r="AB169" s="135"/>
      <c r="AC169" s="135"/>
      <c r="AD169" s="135"/>
      <c r="AE169" t="s">
        <v>1088</v>
      </c>
    </row>
    <row r="170" spans="1:38" s="153" customFormat="1">
      <c r="A170" s="156">
        <f ca="1">'Basic Story Data'!A23</f>
        <v>0</v>
      </c>
      <c r="B170" s="152"/>
      <c r="C170" s="337" t="str">
        <f ca="1">C137</f>
        <v>Overall Character Profile</v>
      </c>
      <c r="D170" s="337"/>
      <c r="E170" s="337"/>
      <c r="F170" s="337"/>
      <c r="G170" s="337"/>
      <c r="H170" s="337"/>
      <c r="I170" s="337"/>
      <c r="J170" s="337"/>
      <c r="K170" s="337"/>
      <c r="L170" s="326">
        <f>B174</f>
        <v>0</v>
      </c>
      <c r="M170" s="326"/>
      <c r="N170" s="326"/>
      <c r="O170" s="326"/>
      <c r="P170" s="326"/>
      <c r="Q170" s="326"/>
      <c r="AE170" t="s">
        <v>1089</v>
      </c>
      <c r="AG170" s="131"/>
      <c r="AL170" s="131"/>
    </row>
    <row r="171" spans="1:38" ht="11.25" customHeight="1">
      <c r="A171" s="155"/>
      <c r="B171" s="320" t="e">
        <f ca="1">'Basic Story Data'!B24:L24</f>
        <v>#N/A</v>
      </c>
      <c r="C171" s="320"/>
      <c r="D171" s="320"/>
      <c r="E171" s="320"/>
      <c r="F171" s="320"/>
      <c r="G171" s="320"/>
      <c r="H171" s="320"/>
      <c r="I171" s="320"/>
      <c r="J171" s="320"/>
      <c r="K171" s="320"/>
      <c r="L171" s="320"/>
      <c r="N171" s="193" t="s">
        <v>143</v>
      </c>
      <c r="O171" s="135"/>
      <c r="P171" s="135"/>
      <c r="Q171" s="135"/>
      <c r="R171" s="135"/>
      <c r="S171" s="135"/>
      <c r="T171" s="135"/>
      <c r="U171" s="135"/>
      <c r="V171" s="135"/>
      <c r="W171" s="135"/>
      <c r="X171" s="135"/>
      <c r="Y171" s="135"/>
      <c r="Z171" s="135"/>
      <c r="AA171" s="135"/>
      <c r="AB171" s="135"/>
      <c r="AC171" s="135"/>
      <c r="AD171" s="135"/>
      <c r="AE171" t="s">
        <v>1090</v>
      </c>
    </row>
    <row r="172" spans="1:38" ht="11.25" customHeight="1">
      <c r="A172" s="155"/>
      <c r="B172" s="125"/>
      <c r="C172" s="125"/>
      <c r="D172" s="125"/>
      <c r="E172" s="125"/>
      <c r="F172" s="125"/>
      <c r="G172" s="125"/>
      <c r="H172" s="125"/>
      <c r="I172" s="125"/>
      <c r="J172" s="125"/>
      <c r="K172" s="125"/>
      <c r="L172" s="125"/>
      <c r="N172" s="135"/>
      <c r="O172" s="135"/>
      <c r="P172" s="135"/>
      <c r="Q172" s="135"/>
      <c r="R172" s="135"/>
      <c r="S172" s="135"/>
      <c r="T172" s="135"/>
      <c r="U172" s="135"/>
      <c r="V172" s="135"/>
      <c r="W172" s="135"/>
      <c r="X172" s="135"/>
      <c r="Y172" s="135"/>
      <c r="Z172" s="135"/>
      <c r="AA172" s="135"/>
      <c r="AB172" s="135"/>
      <c r="AC172" s="135"/>
      <c r="AD172" s="135"/>
      <c r="AE172" t="s">
        <v>1091</v>
      </c>
    </row>
    <row r="173" spans="1:38">
      <c r="A173" s="155"/>
      <c r="B173" s="38" t="s">
        <v>1051</v>
      </c>
      <c r="C173" s="38"/>
      <c r="D173" s="38" t="s">
        <v>1052</v>
      </c>
      <c r="E173" s="38"/>
      <c r="F173" s="133" t="s">
        <v>491</v>
      </c>
      <c r="G173" s="133"/>
      <c r="H173" s="38" t="s">
        <v>1053</v>
      </c>
      <c r="I173" s="130"/>
      <c r="J173" s="97" t="s">
        <v>3873</v>
      </c>
      <c r="K173" s="97"/>
      <c r="L173" s="97"/>
      <c r="N173" s="135"/>
      <c r="O173" s="135"/>
      <c r="P173" s="135"/>
      <c r="Q173" s="135"/>
      <c r="R173" s="135"/>
      <c r="S173" s="135"/>
      <c r="T173" s="135"/>
      <c r="U173" s="135"/>
      <c r="V173" s="135"/>
      <c r="W173" s="135"/>
      <c r="X173" s="135"/>
      <c r="Y173" s="135"/>
      <c r="Z173" s="135"/>
      <c r="AA173" s="135"/>
      <c r="AB173" s="135"/>
      <c r="AC173" s="135"/>
      <c r="AD173" s="135"/>
      <c r="AE173" t="s">
        <v>1092</v>
      </c>
      <c r="AG173" s="163"/>
    </row>
    <row r="174" spans="1:38">
      <c r="A174" s="155"/>
      <c r="B174" s="272">
        <f ca="1">'Basic Story Data'!B23:C23</f>
        <v>0</v>
      </c>
      <c r="C174" s="274"/>
      <c r="D174" s="272">
        <f ca="1">'Basic Story Data'!D23:E23</f>
        <v>0</v>
      </c>
      <c r="E174" s="274"/>
      <c r="F174" s="329" t="s">
        <v>492</v>
      </c>
      <c r="G174" s="331"/>
      <c r="H174" s="272">
        <f ca="1">'Basic Story Data'!F23</f>
        <v>0</v>
      </c>
      <c r="I174" s="274"/>
      <c r="J174" s="329"/>
      <c r="K174" s="330"/>
      <c r="L174" s="331"/>
      <c r="N174" s="135"/>
      <c r="O174" s="135"/>
      <c r="P174" s="135"/>
      <c r="Q174" s="135"/>
      <c r="R174" s="135"/>
      <c r="S174" s="135"/>
      <c r="T174" s="135"/>
      <c r="U174" s="135"/>
      <c r="V174" s="135"/>
      <c r="W174" s="135"/>
      <c r="X174" s="135"/>
      <c r="Y174" s="135"/>
      <c r="Z174" s="135"/>
      <c r="AA174" s="135"/>
      <c r="AB174" s="135"/>
      <c r="AC174" s="135"/>
      <c r="AD174" s="135"/>
      <c r="AE174" t="s">
        <v>1093</v>
      </c>
      <c r="AG174" s="171"/>
    </row>
    <row r="175" spans="1:38">
      <c r="A175" s="155"/>
      <c r="B175" s="103"/>
      <c r="C175" s="103"/>
      <c r="D175" s="103"/>
      <c r="E175" s="103"/>
      <c r="F175" s="144"/>
      <c r="G175" s="144"/>
      <c r="H175" s="148" t="s">
        <v>807</v>
      </c>
      <c r="I175" s="329"/>
      <c r="J175" s="330"/>
      <c r="K175" s="330"/>
      <c r="L175" s="331"/>
      <c r="N175" s="135"/>
      <c r="O175" s="135"/>
      <c r="P175" s="135"/>
      <c r="Q175" s="135"/>
      <c r="R175" s="135"/>
      <c r="S175" s="135"/>
      <c r="T175" s="135"/>
      <c r="U175" s="135"/>
      <c r="V175" s="135"/>
      <c r="W175" s="135"/>
      <c r="X175" s="135"/>
      <c r="Y175" s="135"/>
      <c r="Z175" s="135"/>
      <c r="AA175" s="135"/>
      <c r="AB175" s="135"/>
      <c r="AC175" s="135"/>
      <c r="AD175" s="135"/>
      <c r="AE175" t="s">
        <v>1094</v>
      </c>
      <c r="AG175" s="175"/>
    </row>
    <row r="176" spans="1:38">
      <c r="A176" s="155"/>
      <c r="N176" s="135"/>
      <c r="O176" s="135"/>
      <c r="P176" s="135"/>
      <c r="Q176" s="135"/>
      <c r="R176" s="135"/>
      <c r="S176" s="135"/>
      <c r="T176" s="135"/>
      <c r="U176" s="135"/>
      <c r="V176" s="135"/>
      <c r="W176" s="135"/>
      <c r="X176" s="135"/>
      <c r="Y176" s="135"/>
      <c r="Z176" s="135"/>
      <c r="AA176" s="135"/>
      <c r="AB176" s="135"/>
      <c r="AC176" s="135"/>
      <c r="AD176" s="135"/>
      <c r="AE176" s="78" t="s">
        <v>1095</v>
      </c>
      <c r="AG176" s="180"/>
    </row>
    <row r="177" spans="1:33">
      <c r="A177" s="155"/>
      <c r="B177" s="121" t="s">
        <v>2807</v>
      </c>
      <c r="C177" s="119"/>
      <c r="D177" s="317" t="str">
        <f ca="1">'Basic Story Data'!X23</f>
        <v xml:space="preserve">characters are indifferent to Order Versus Chaos, and their only interest is in realizing their evil wishes. Characters are amoral and commit evil for self-serving, but not necessarily malicious purposes. They tend to be in it for money and power but (generally) eschew motives like revenge or sadism, viewing them as barbaric or simply unprofessional, if they regard them at all; that does not mean they'll always, or ever, stop their bosses, partners or lackeys from indulging in such behavior, though, and they are usually prepared to Kick the Dog or perform Cold-Blooded Torture as a means to an end. Perhaps they are a Punch Clock Villain, or maybe they believe there is Better Living Through Evil, or perhaps they are Blessed with Suck and their talents happen to lend themselves to evil (like, say, a talent for professional hits). Essentially, this is anyone who would be a True Neutral if not for the lack of conscience or empathy, or their practice of putting either aside to further their own ends. A type 1 will either not understand the difference between right and wrong, or understand but choose wrong anyway, perhaps justifying it with Necessarily Evil, or perhaps simply not viewing the whole Good and Evil thing to be of any special importance in the first place. </v>
      </c>
      <c r="E177" s="317"/>
      <c r="F177" s="317"/>
      <c r="G177" s="317"/>
      <c r="H177" s="317"/>
      <c r="I177" s="317"/>
      <c r="J177" s="317"/>
      <c r="K177" s="317"/>
      <c r="L177" s="318"/>
      <c r="N177" s="135"/>
      <c r="O177" s="135"/>
      <c r="P177" s="135"/>
      <c r="Q177" s="135"/>
      <c r="R177" s="135"/>
      <c r="S177" s="135"/>
      <c r="T177" s="135"/>
      <c r="U177" s="135"/>
      <c r="V177" s="135"/>
      <c r="W177" s="135"/>
      <c r="X177" s="135"/>
      <c r="Y177" s="135"/>
      <c r="Z177" s="135"/>
      <c r="AA177" s="135"/>
      <c r="AB177" s="135"/>
      <c r="AC177" s="135"/>
      <c r="AD177" s="135"/>
      <c r="AE177" t="s">
        <v>1096</v>
      </c>
      <c r="AG177" s="178"/>
    </row>
    <row r="178" spans="1:33">
      <c r="A178" s="155"/>
      <c r="B178" s="336" t="str">
        <f ca="1">'Basic Story Data'!H23</f>
        <v>Neutral Evil, type 1</v>
      </c>
      <c r="C178" s="328"/>
      <c r="D178" s="320"/>
      <c r="E178" s="320"/>
      <c r="F178" s="320"/>
      <c r="G178" s="320"/>
      <c r="H178" s="320"/>
      <c r="I178" s="320"/>
      <c r="J178" s="320"/>
      <c r="K178" s="320"/>
      <c r="L178" s="321"/>
      <c r="N178" s="135"/>
      <c r="O178" s="135"/>
      <c r="P178" s="135"/>
      <c r="Q178" s="135"/>
      <c r="R178" s="135"/>
      <c r="S178" s="135"/>
      <c r="T178" s="135"/>
      <c r="U178" s="135"/>
      <c r="V178" s="135"/>
      <c r="W178" s="135"/>
      <c r="X178" s="135"/>
      <c r="Y178" s="135"/>
      <c r="Z178" s="135"/>
      <c r="AA178" s="135"/>
      <c r="AB178" s="135"/>
      <c r="AC178" s="135"/>
      <c r="AD178" s="135"/>
      <c r="AE178" t="s">
        <v>1097</v>
      </c>
      <c r="AG178" s="178"/>
    </row>
    <row r="179" spans="1:33">
      <c r="A179" s="155"/>
      <c r="B179" s="126"/>
      <c r="C179" s="127"/>
      <c r="D179" s="320"/>
      <c r="E179" s="320"/>
      <c r="F179" s="320"/>
      <c r="G179" s="320"/>
      <c r="H179" s="320"/>
      <c r="I179" s="320"/>
      <c r="J179" s="320"/>
      <c r="K179" s="320"/>
      <c r="L179" s="321"/>
      <c r="N179" s="135"/>
      <c r="O179" s="135"/>
      <c r="P179" s="135"/>
      <c r="Q179" s="135"/>
      <c r="R179" s="135"/>
      <c r="S179" s="135"/>
      <c r="T179" s="135"/>
      <c r="U179" s="135"/>
      <c r="V179" s="135"/>
      <c r="W179" s="135"/>
      <c r="X179" s="135"/>
      <c r="Y179" s="135"/>
      <c r="Z179" s="135"/>
      <c r="AA179" s="135"/>
      <c r="AB179" s="135"/>
      <c r="AC179" s="135"/>
      <c r="AD179" s="135"/>
      <c r="AE179" t="s">
        <v>1098</v>
      </c>
      <c r="AG179" s="178"/>
    </row>
    <row r="180" spans="1:33">
      <c r="A180" s="155"/>
      <c r="B180" s="126"/>
      <c r="C180" s="127"/>
      <c r="D180" s="320"/>
      <c r="E180" s="320"/>
      <c r="F180" s="320"/>
      <c r="G180" s="320"/>
      <c r="H180" s="320"/>
      <c r="I180" s="320"/>
      <c r="J180" s="320"/>
      <c r="K180" s="320"/>
      <c r="L180" s="321"/>
      <c r="N180" s="135"/>
      <c r="O180" s="135"/>
      <c r="P180" s="135"/>
      <c r="Q180" s="135"/>
      <c r="R180" s="135"/>
      <c r="S180" s="135"/>
      <c r="T180" s="135"/>
      <c r="U180" s="135"/>
      <c r="V180" s="135"/>
      <c r="W180" s="135"/>
      <c r="X180" s="135"/>
      <c r="Y180" s="135"/>
      <c r="Z180" s="135"/>
      <c r="AA180" s="135"/>
      <c r="AB180" s="135"/>
      <c r="AC180" s="135"/>
      <c r="AD180" s="135"/>
      <c r="AE180" t="s">
        <v>1099</v>
      </c>
      <c r="AG180" s="178"/>
    </row>
    <row r="181" spans="1:33">
      <c r="A181" s="155"/>
      <c r="B181" s="126"/>
      <c r="C181" s="127"/>
      <c r="D181" s="320"/>
      <c r="E181" s="320"/>
      <c r="F181" s="320"/>
      <c r="G181" s="320"/>
      <c r="H181" s="320"/>
      <c r="I181" s="320"/>
      <c r="J181" s="320"/>
      <c r="K181" s="320"/>
      <c r="L181" s="321"/>
      <c r="N181" s="135"/>
      <c r="O181" s="135"/>
      <c r="P181" s="135"/>
      <c r="Q181" s="135"/>
      <c r="R181" s="135"/>
      <c r="S181" s="135"/>
      <c r="T181" s="135"/>
      <c r="U181" s="135"/>
      <c r="V181" s="135"/>
      <c r="W181" s="135"/>
      <c r="X181" s="135"/>
      <c r="Y181" s="135"/>
      <c r="Z181" s="135"/>
      <c r="AA181" s="135"/>
      <c r="AB181" s="135"/>
      <c r="AC181" s="135"/>
      <c r="AD181" s="135"/>
      <c r="AE181" t="s">
        <v>1859</v>
      </c>
      <c r="AG181" s="178"/>
    </row>
    <row r="182" spans="1:33">
      <c r="A182" s="155"/>
      <c r="B182" s="126"/>
      <c r="C182" s="127"/>
      <c r="D182" s="320"/>
      <c r="E182" s="320"/>
      <c r="F182" s="320"/>
      <c r="G182" s="320"/>
      <c r="H182" s="320"/>
      <c r="I182" s="320"/>
      <c r="J182" s="320"/>
      <c r="K182" s="320"/>
      <c r="L182" s="321"/>
      <c r="N182" s="135"/>
      <c r="O182" s="135"/>
      <c r="P182" s="135"/>
      <c r="Q182" s="135"/>
      <c r="R182" s="135"/>
      <c r="S182" s="135"/>
      <c r="T182" s="135"/>
      <c r="U182" s="135"/>
      <c r="V182" s="135"/>
      <c r="W182" s="135"/>
      <c r="X182" s="135"/>
      <c r="Y182" s="135"/>
      <c r="Z182" s="135"/>
      <c r="AA182" s="135"/>
      <c r="AB182" s="135"/>
      <c r="AC182" s="135"/>
      <c r="AD182" s="135"/>
      <c r="AE182" t="s">
        <v>1860</v>
      </c>
      <c r="AG182" s="178"/>
    </row>
    <row r="183" spans="1:33">
      <c r="B183" s="126"/>
      <c r="C183" s="146"/>
      <c r="D183" s="323"/>
      <c r="E183" s="323"/>
      <c r="F183" s="323"/>
      <c r="G183" s="323"/>
      <c r="H183" s="323"/>
      <c r="I183" s="323"/>
      <c r="J183" s="323"/>
      <c r="K183" s="323"/>
      <c r="L183" s="324"/>
      <c r="N183" s="135"/>
      <c r="O183" s="135"/>
      <c r="P183" s="135"/>
      <c r="Q183" s="135"/>
      <c r="R183" s="135"/>
      <c r="S183" s="135"/>
      <c r="T183" s="135"/>
      <c r="U183" s="135"/>
      <c r="V183" s="135"/>
      <c r="W183" s="135"/>
      <c r="X183" s="135"/>
      <c r="Y183" s="135"/>
      <c r="Z183" s="135"/>
      <c r="AA183" s="135"/>
      <c r="AB183" s="135"/>
      <c r="AC183" s="135"/>
      <c r="AD183" s="135"/>
      <c r="AE183" t="s">
        <v>1861</v>
      </c>
      <c r="AG183" s="178"/>
    </row>
    <row r="184" spans="1:33">
      <c r="B184" s="121" t="s">
        <v>1056</v>
      </c>
      <c r="C184" s="119"/>
      <c r="D184" s="317" t="str">
        <f ca="1">'Basic Story Data'!Z23</f>
        <v>For ENTPs the driving quality in their lives is their attention to the outer world of possibilities; they are excited by continuous involvement in anything new, whether it be new ideas, new people, or new activities. They look for patterns and meaning in the world, and they often have a deep need to analyze, to understand, and to know the nature of things. ENTPs are typically energetic, enthusiastic people who lead spontaneous and adaptable lives.</v>
      </c>
      <c r="E184" s="317"/>
      <c r="F184" s="317"/>
      <c r="G184" s="317"/>
      <c r="H184" s="317"/>
      <c r="I184" s="317"/>
      <c r="J184" s="317"/>
      <c r="K184" s="317"/>
      <c r="L184" s="318"/>
      <c r="N184" s="135"/>
      <c r="O184" s="135"/>
      <c r="P184" s="135"/>
      <c r="Q184" s="135"/>
      <c r="R184" s="135"/>
      <c r="S184" s="135"/>
      <c r="T184" s="135"/>
      <c r="U184" s="135"/>
      <c r="V184" s="135"/>
      <c r="W184" s="135"/>
      <c r="X184" s="135"/>
      <c r="Y184" s="135"/>
      <c r="Z184" s="135"/>
      <c r="AA184" s="135"/>
      <c r="AB184" s="135"/>
      <c r="AC184" s="135"/>
      <c r="AD184" s="135"/>
      <c r="AE184" t="s">
        <v>1101</v>
      </c>
      <c r="AG184" s="178"/>
    </row>
    <row r="185" spans="1:33">
      <c r="A185" s="151"/>
      <c r="B185" s="123" t="str">
        <f ca="1">'Basic Story Data'!I23</f>
        <v>ENTP</v>
      </c>
      <c r="C185" s="145"/>
      <c r="D185" s="320"/>
      <c r="E185" s="320"/>
      <c r="F185" s="320"/>
      <c r="G185" s="320"/>
      <c r="H185" s="320"/>
      <c r="I185" s="320"/>
      <c r="J185" s="320"/>
      <c r="K185" s="320"/>
      <c r="L185" s="321"/>
      <c r="N185" s="135"/>
      <c r="O185" s="135"/>
      <c r="P185" s="135"/>
      <c r="Q185" s="135"/>
      <c r="R185" s="135"/>
      <c r="S185" s="135"/>
      <c r="T185" s="135"/>
      <c r="U185" s="135"/>
      <c r="V185" s="135"/>
      <c r="W185" s="135"/>
      <c r="X185" s="135"/>
      <c r="Y185" s="135"/>
      <c r="Z185" s="135"/>
      <c r="AA185" s="135"/>
      <c r="AB185" s="135"/>
      <c r="AC185" s="135"/>
      <c r="AD185" s="135"/>
      <c r="AE185" t="s">
        <v>1102</v>
      </c>
      <c r="AG185" s="178"/>
    </row>
    <row r="186" spans="1:33">
      <c r="A186" s="151"/>
      <c r="B186" s="126"/>
      <c r="C186" s="146"/>
      <c r="D186" s="320"/>
      <c r="E186" s="320"/>
      <c r="F186" s="320"/>
      <c r="G186" s="320"/>
      <c r="H186" s="320"/>
      <c r="I186" s="320"/>
      <c r="J186" s="320"/>
      <c r="K186" s="320"/>
      <c r="L186" s="321"/>
      <c r="N186" s="135"/>
      <c r="O186" s="135"/>
      <c r="P186" s="135"/>
      <c r="Q186" s="135"/>
      <c r="R186" s="135"/>
      <c r="S186" s="135"/>
      <c r="T186" s="135"/>
      <c r="U186" s="135"/>
      <c r="V186" s="135"/>
      <c r="W186" s="135"/>
      <c r="X186" s="135"/>
      <c r="Y186" s="135"/>
      <c r="Z186" s="135"/>
      <c r="AA186" s="135"/>
      <c r="AB186" s="135"/>
      <c r="AC186" s="135"/>
      <c r="AD186" s="135"/>
      <c r="AE186" t="s">
        <v>1103</v>
      </c>
      <c r="AG186" s="178"/>
    </row>
    <row r="187" spans="1:33">
      <c r="A187" s="151"/>
      <c r="B187" s="126"/>
      <c r="C187" s="146"/>
      <c r="D187" s="323"/>
      <c r="E187" s="323"/>
      <c r="F187" s="323"/>
      <c r="G187" s="323"/>
      <c r="H187" s="323"/>
      <c r="I187" s="323"/>
      <c r="J187" s="323"/>
      <c r="K187" s="323"/>
      <c r="L187" s="324"/>
      <c r="N187" s="191" t="s">
        <v>917</v>
      </c>
      <c r="O187" s="192"/>
      <c r="P187" s="192"/>
      <c r="Q187" s="192"/>
      <c r="R187" s="135"/>
      <c r="S187" s="135"/>
      <c r="T187" s="135"/>
      <c r="U187" s="135"/>
      <c r="V187" s="135"/>
      <c r="W187" s="135"/>
      <c r="X187" s="135"/>
      <c r="Y187" s="135"/>
      <c r="Z187" s="135"/>
      <c r="AA187" s="135"/>
      <c r="AB187" s="135"/>
      <c r="AC187" s="135"/>
      <c r="AD187" s="135"/>
      <c r="AE187" s="78" t="s">
        <v>1104</v>
      </c>
      <c r="AG187" s="178"/>
    </row>
    <row r="188" spans="1:33">
      <c r="A188" s="151"/>
      <c r="B188" s="121" t="s">
        <v>1054</v>
      </c>
      <c r="C188" s="119"/>
      <c r="D188" s="317" t="str">
        <f ca="1">'Basic Story Data'!T23</f>
        <v>"I realize this is a hard choice, Captain, but the needs of the many must outweigh the needs of the few." A character who will always think before acting, The Spock can be loosely summed up as the tendency to apply rules, reason and the greater good to all of his/her decisions. This character can exist by themselves, but more often, they will have a more emotional and humanistic counterpart to contrast their decisions. The main difference between the two is that while The McCoy will leap before looking, The Spock's solution to problems will have a balanced and well-thought out approach. His relationship with his comrades is often tense, because this character type is willing and able to ruthlessly consider ethically troubling situations.</v>
      </c>
      <c r="E188" s="317"/>
      <c r="F188" s="317"/>
      <c r="G188" s="317"/>
      <c r="H188" s="317"/>
      <c r="I188" s="317"/>
      <c r="J188" s="317"/>
      <c r="K188" s="317"/>
      <c r="L188" s="318"/>
      <c r="N188" s="190"/>
      <c r="O188" s="159"/>
      <c r="P188" s="159"/>
      <c r="Q188" s="160"/>
      <c r="R188" s="135"/>
      <c r="S188" s="135"/>
      <c r="T188" s="135"/>
      <c r="U188" s="135"/>
      <c r="V188" s="135"/>
      <c r="W188" s="135"/>
      <c r="X188" s="135"/>
      <c r="Y188" s="135"/>
      <c r="Z188" s="135"/>
      <c r="AA188" s="135"/>
      <c r="AB188" s="135"/>
      <c r="AC188" s="135"/>
      <c r="AD188" s="135"/>
      <c r="AE188" t="s">
        <v>1105</v>
      </c>
      <c r="AG188" s="178"/>
    </row>
    <row r="189" spans="1:33">
      <c r="A189" s="151"/>
      <c r="B189" s="336" t="str">
        <f ca="1">'Basic Story Data'!J23</f>
        <v>The Spock</v>
      </c>
      <c r="C189" s="328"/>
      <c r="D189" s="320"/>
      <c r="E189" s="320"/>
      <c r="F189" s="320"/>
      <c r="G189" s="320"/>
      <c r="H189" s="320"/>
      <c r="I189" s="320"/>
      <c r="J189" s="320"/>
      <c r="K189" s="320"/>
      <c r="L189" s="321"/>
      <c r="N189" s="161"/>
      <c r="O189" s="136"/>
      <c r="P189" s="136"/>
      <c r="Q189" s="157"/>
      <c r="R189" s="135"/>
      <c r="S189" s="135"/>
      <c r="T189" s="135"/>
      <c r="U189" s="135"/>
      <c r="V189" s="135"/>
      <c r="W189" s="135"/>
      <c r="X189" s="135"/>
      <c r="Y189" s="135"/>
      <c r="Z189" s="135"/>
      <c r="AA189" s="135"/>
      <c r="AB189" s="135"/>
      <c r="AC189" s="135"/>
      <c r="AD189" s="135"/>
      <c r="AE189" t="s">
        <v>1106</v>
      </c>
      <c r="AG189" s="178"/>
    </row>
    <row r="190" spans="1:33">
      <c r="A190" s="151"/>
      <c r="B190" s="126"/>
      <c r="C190" s="128"/>
      <c r="D190" s="320"/>
      <c r="E190" s="320"/>
      <c r="F190" s="320"/>
      <c r="G190" s="320"/>
      <c r="H190" s="320"/>
      <c r="I190" s="320"/>
      <c r="J190" s="320"/>
      <c r="K190" s="320"/>
      <c r="L190" s="321"/>
      <c r="N190" s="161"/>
      <c r="O190" s="136"/>
      <c r="P190" s="136"/>
      <c r="Q190" s="157"/>
      <c r="R190" s="135"/>
      <c r="S190" s="135"/>
      <c r="T190" s="135"/>
      <c r="U190" s="135"/>
      <c r="V190" s="135"/>
      <c r="W190" s="135"/>
      <c r="X190" s="135"/>
      <c r="Y190" s="135"/>
      <c r="Z190" s="135"/>
      <c r="AA190" s="135"/>
      <c r="AB190" s="135"/>
      <c r="AC190" s="135"/>
      <c r="AD190" s="135"/>
      <c r="AE190" t="s">
        <v>1107</v>
      </c>
      <c r="AG190" s="178"/>
    </row>
    <row r="191" spans="1:33">
      <c r="A191" s="151"/>
      <c r="B191" s="126"/>
      <c r="C191" s="128"/>
      <c r="D191" s="320"/>
      <c r="E191" s="320"/>
      <c r="F191" s="320"/>
      <c r="G191" s="320"/>
      <c r="H191" s="320"/>
      <c r="I191" s="320"/>
      <c r="J191" s="320"/>
      <c r="K191" s="320"/>
      <c r="L191" s="321"/>
      <c r="N191" s="161"/>
      <c r="O191" s="136"/>
      <c r="P191" s="136"/>
      <c r="Q191" s="157"/>
      <c r="R191" s="135"/>
      <c r="S191" s="135"/>
      <c r="T191" s="135"/>
      <c r="U191" s="135"/>
      <c r="V191" s="135"/>
      <c r="W191" s="135"/>
      <c r="X191" s="135"/>
      <c r="Y191" s="135"/>
      <c r="Z191" s="135"/>
      <c r="AA191" s="135"/>
      <c r="AB191" s="135"/>
      <c r="AC191" s="135"/>
      <c r="AD191" s="135"/>
      <c r="AE191" t="s">
        <v>1108</v>
      </c>
      <c r="AG191" s="178"/>
    </row>
    <row r="192" spans="1:33">
      <c r="A192" s="151"/>
      <c r="B192" s="126"/>
      <c r="C192" s="128"/>
      <c r="D192" s="323"/>
      <c r="E192" s="323"/>
      <c r="F192" s="323"/>
      <c r="G192" s="323"/>
      <c r="H192" s="323"/>
      <c r="I192" s="323"/>
      <c r="J192" s="323"/>
      <c r="K192" s="323"/>
      <c r="L192" s="324"/>
      <c r="N192" s="162"/>
      <c r="O192" s="140"/>
      <c r="P192" s="140"/>
      <c r="Q192" s="158"/>
      <c r="R192" s="135"/>
      <c r="S192" s="135"/>
      <c r="T192" s="135"/>
      <c r="U192" s="135"/>
      <c r="V192" s="135"/>
      <c r="W192" s="135"/>
      <c r="X192" s="135"/>
      <c r="Y192" s="135"/>
      <c r="Z192" s="135"/>
      <c r="AA192" s="135"/>
      <c r="AB192" s="135"/>
      <c r="AC192" s="135"/>
      <c r="AD192" s="135"/>
      <c r="AE192" t="s">
        <v>1109</v>
      </c>
      <c r="AG192" s="180"/>
    </row>
    <row r="193" spans="1:38">
      <c r="A193" s="151"/>
      <c r="B193" s="338" t="s">
        <v>1057</v>
      </c>
      <c r="C193" s="339"/>
      <c r="D193" s="317" t="e">
        <f ca="1">'Basic Story Data'!V23</f>
        <v>#N/A</v>
      </c>
      <c r="E193" s="317"/>
      <c r="F193" s="317"/>
      <c r="G193" s="317"/>
      <c r="H193" s="317"/>
      <c r="I193" s="317"/>
      <c r="J193" s="317"/>
      <c r="K193" s="317"/>
      <c r="L193" s="318"/>
      <c r="N193" s="190"/>
      <c r="O193" s="159"/>
      <c r="P193" s="159"/>
      <c r="Q193" s="160"/>
      <c r="R193" s="135"/>
      <c r="S193" s="135"/>
      <c r="T193" s="135"/>
      <c r="U193" s="135"/>
      <c r="V193" s="135"/>
      <c r="W193" s="135"/>
      <c r="X193" s="135"/>
      <c r="Y193" s="135"/>
      <c r="Z193" s="135"/>
      <c r="AA193" s="135"/>
      <c r="AB193" s="135"/>
      <c r="AC193" s="135"/>
      <c r="AD193" s="135"/>
      <c r="AE193" t="s">
        <v>1110</v>
      </c>
      <c r="AG193" s="180"/>
    </row>
    <row r="194" spans="1:38">
      <c r="A194" s="151"/>
      <c r="B194" s="336">
        <f ca="1">'Basic Story Data'!L23</f>
        <v>0</v>
      </c>
      <c r="C194" s="328"/>
      <c r="D194" s="320"/>
      <c r="E194" s="320"/>
      <c r="F194" s="320"/>
      <c r="G194" s="320"/>
      <c r="H194" s="320"/>
      <c r="I194" s="320"/>
      <c r="J194" s="320"/>
      <c r="K194" s="320"/>
      <c r="L194" s="321"/>
      <c r="N194" s="161"/>
      <c r="O194" s="136"/>
      <c r="P194" s="136"/>
      <c r="Q194" s="157"/>
      <c r="R194" s="135"/>
      <c r="S194" s="135"/>
      <c r="T194" s="135"/>
      <c r="U194" s="135"/>
      <c r="V194" s="135"/>
      <c r="W194" s="135"/>
      <c r="X194" s="135"/>
      <c r="Y194" s="135"/>
      <c r="Z194" s="135"/>
      <c r="AA194" s="135"/>
      <c r="AB194" s="135"/>
      <c r="AC194" s="135"/>
      <c r="AD194" s="135"/>
      <c r="AE194" t="s">
        <v>1111</v>
      </c>
      <c r="AG194" s="180"/>
    </row>
    <row r="195" spans="1:38">
      <c r="A195" s="151"/>
      <c r="B195" s="126"/>
      <c r="C195" s="128"/>
      <c r="D195" s="320"/>
      <c r="E195" s="320"/>
      <c r="F195" s="320"/>
      <c r="G195" s="320"/>
      <c r="H195" s="320"/>
      <c r="I195" s="320"/>
      <c r="J195" s="320"/>
      <c r="K195" s="320"/>
      <c r="L195" s="321"/>
      <c r="N195" s="161"/>
      <c r="O195" s="136"/>
      <c r="P195" s="136"/>
      <c r="Q195" s="157"/>
      <c r="R195" s="135"/>
      <c r="S195" s="135"/>
      <c r="T195" s="135"/>
      <c r="U195" s="135"/>
      <c r="V195" s="135"/>
      <c r="W195" s="135"/>
      <c r="X195" s="135"/>
      <c r="Y195" s="135"/>
      <c r="Z195" s="135"/>
      <c r="AA195" s="135"/>
      <c r="AB195" s="135"/>
      <c r="AC195" s="135"/>
      <c r="AD195" s="135"/>
      <c r="AE195" t="s">
        <v>1112</v>
      </c>
      <c r="AG195" s="180"/>
    </row>
    <row r="196" spans="1:38">
      <c r="A196" s="151"/>
      <c r="B196" s="126"/>
      <c r="C196" s="128"/>
      <c r="D196" s="320"/>
      <c r="E196" s="320"/>
      <c r="F196" s="320"/>
      <c r="G196" s="320"/>
      <c r="H196" s="320"/>
      <c r="I196" s="320"/>
      <c r="J196" s="320"/>
      <c r="K196" s="320"/>
      <c r="L196" s="321"/>
      <c r="N196" s="161"/>
      <c r="O196" s="136"/>
      <c r="P196" s="136"/>
      <c r="Q196" s="157"/>
      <c r="R196" s="135"/>
      <c r="S196" s="135"/>
      <c r="T196" s="135"/>
      <c r="U196" s="135"/>
      <c r="V196" s="135"/>
      <c r="W196" s="135"/>
      <c r="X196" s="135"/>
      <c r="Y196" s="135"/>
      <c r="Z196" s="135"/>
      <c r="AA196" s="135"/>
      <c r="AB196" s="135"/>
      <c r="AC196" s="135"/>
      <c r="AD196" s="135"/>
      <c r="AE196" t="s">
        <v>1113</v>
      </c>
      <c r="AG196" s="180"/>
    </row>
    <row r="197" spans="1:38">
      <c r="A197" s="151"/>
      <c r="B197" s="125"/>
      <c r="C197" s="128"/>
      <c r="D197" s="323"/>
      <c r="E197" s="323"/>
      <c r="F197" s="323"/>
      <c r="G197" s="323"/>
      <c r="H197" s="323"/>
      <c r="I197" s="323"/>
      <c r="J197" s="323"/>
      <c r="K197" s="323"/>
      <c r="L197" s="324"/>
      <c r="N197" s="162"/>
      <c r="O197" s="140"/>
      <c r="P197" s="140"/>
      <c r="Q197" s="158"/>
      <c r="R197" s="135"/>
      <c r="S197" s="135"/>
      <c r="T197" s="135"/>
      <c r="U197" s="135"/>
      <c r="V197" s="135"/>
      <c r="W197" s="135"/>
      <c r="X197" s="135"/>
      <c r="Y197" s="135"/>
      <c r="Z197" s="135"/>
      <c r="AA197" s="135"/>
      <c r="AB197" s="135"/>
      <c r="AC197" s="135"/>
      <c r="AD197" s="135"/>
      <c r="AE197" t="s">
        <v>1114</v>
      </c>
      <c r="AG197" s="178"/>
      <c r="AL197" s="163"/>
    </row>
    <row r="198" spans="1:38">
      <c r="A198" s="151"/>
      <c r="B198" s="320" t="s">
        <v>916</v>
      </c>
      <c r="C198" s="320"/>
      <c r="D198" s="310"/>
      <c r="E198" s="311"/>
      <c r="F198" s="311"/>
      <c r="G198" s="311"/>
      <c r="H198" s="311"/>
      <c r="I198" s="311"/>
      <c r="J198" s="311"/>
      <c r="K198" s="311"/>
      <c r="L198" s="312"/>
      <c r="N198" s="313"/>
      <c r="O198" s="314"/>
      <c r="P198" s="314"/>
      <c r="Q198" s="315"/>
      <c r="R198" s="135"/>
      <c r="S198" s="135"/>
      <c r="T198" s="135"/>
      <c r="U198" s="135"/>
      <c r="V198" s="135"/>
      <c r="W198" s="135"/>
      <c r="X198" s="135"/>
      <c r="Y198" s="135"/>
      <c r="Z198" s="135"/>
      <c r="AA198" s="135"/>
      <c r="AB198" s="135"/>
      <c r="AC198" s="135"/>
      <c r="AD198" s="135"/>
      <c r="AE198" t="s">
        <v>1115</v>
      </c>
      <c r="AG198" s="178"/>
      <c r="AL198" s="171"/>
    </row>
    <row r="199" spans="1:38">
      <c r="A199" s="151"/>
      <c r="B199" s="125"/>
      <c r="C199" s="125"/>
      <c r="D199" s="310"/>
      <c r="E199" s="311"/>
      <c r="F199" s="311"/>
      <c r="G199" s="311"/>
      <c r="H199" s="311"/>
      <c r="I199" s="311"/>
      <c r="J199" s="311"/>
      <c r="K199" s="311"/>
      <c r="L199" s="312"/>
      <c r="N199" s="313"/>
      <c r="O199" s="314"/>
      <c r="P199" s="314"/>
      <c r="Q199" s="315"/>
      <c r="R199" s="135"/>
      <c r="S199" s="135"/>
      <c r="T199" s="135"/>
      <c r="U199" s="135"/>
      <c r="V199" s="135"/>
      <c r="W199" s="135"/>
      <c r="X199" s="135"/>
      <c r="Y199" s="135"/>
      <c r="Z199" s="135"/>
      <c r="AA199" s="135"/>
      <c r="AB199" s="135"/>
      <c r="AC199" s="135"/>
      <c r="AD199" s="135"/>
      <c r="AE199" t="s">
        <v>1116</v>
      </c>
      <c r="AG199" s="178"/>
      <c r="AL199" s="174"/>
    </row>
    <row r="200" spans="1:38">
      <c r="A200" s="151"/>
      <c r="B200" s="125"/>
      <c r="C200" s="125"/>
      <c r="D200" s="310"/>
      <c r="E200" s="311"/>
      <c r="F200" s="311"/>
      <c r="G200" s="311"/>
      <c r="H200" s="311"/>
      <c r="I200" s="311"/>
      <c r="J200" s="311"/>
      <c r="K200" s="311"/>
      <c r="L200" s="312"/>
      <c r="N200" s="313"/>
      <c r="O200" s="314"/>
      <c r="P200" s="314"/>
      <c r="Q200" s="315"/>
      <c r="R200" s="135"/>
      <c r="S200" s="135"/>
      <c r="T200" s="135"/>
      <c r="U200" s="135"/>
      <c r="V200" s="135"/>
      <c r="W200" s="135"/>
      <c r="X200" s="135"/>
      <c r="Y200" s="135"/>
      <c r="Z200" s="135"/>
      <c r="AA200" s="135"/>
      <c r="AB200" s="135"/>
      <c r="AC200" s="135"/>
      <c r="AD200" s="135"/>
      <c r="AE200" t="s">
        <v>1117</v>
      </c>
      <c r="AG200" s="178"/>
      <c r="AL200" s="174"/>
    </row>
    <row r="201" spans="1:38">
      <c r="A201" s="151"/>
      <c r="B201" s="125"/>
      <c r="C201" s="125"/>
      <c r="D201" s="310"/>
      <c r="E201" s="311"/>
      <c r="F201" s="311"/>
      <c r="G201" s="311"/>
      <c r="H201" s="311"/>
      <c r="I201" s="311"/>
      <c r="J201" s="311"/>
      <c r="K201" s="311"/>
      <c r="L201" s="312"/>
      <c r="N201" s="313"/>
      <c r="O201" s="314"/>
      <c r="P201" s="314"/>
      <c r="Q201" s="315"/>
      <c r="R201" s="135"/>
      <c r="S201" s="135"/>
      <c r="T201" s="135"/>
      <c r="U201" s="135"/>
      <c r="V201" s="135"/>
      <c r="W201" s="135"/>
      <c r="X201" s="135"/>
      <c r="Y201" s="135"/>
      <c r="Z201" s="135"/>
      <c r="AA201" s="135"/>
      <c r="AB201" s="135"/>
      <c r="AC201" s="135"/>
      <c r="AD201" s="135"/>
      <c r="AE201" t="s">
        <v>1118</v>
      </c>
      <c r="AG201" s="178"/>
      <c r="AL201" s="174"/>
    </row>
    <row r="202" spans="1:38">
      <c r="A202" s="151"/>
      <c r="B202" s="138"/>
      <c r="C202" s="138"/>
      <c r="D202" s="138"/>
      <c r="E202" s="138"/>
      <c r="F202" s="138"/>
      <c r="G202" s="138"/>
      <c r="H202" s="138"/>
      <c r="I202" s="138"/>
      <c r="J202" s="138"/>
      <c r="K202" s="138"/>
      <c r="L202" s="138"/>
      <c r="N202" s="135"/>
      <c r="O202" s="135"/>
      <c r="P202" s="135"/>
      <c r="Q202" s="135"/>
      <c r="R202" s="135"/>
      <c r="S202" s="135"/>
      <c r="T202" s="135"/>
      <c r="U202" s="135"/>
      <c r="V202" s="135"/>
      <c r="W202" s="135"/>
      <c r="X202" s="135"/>
      <c r="Y202" s="135"/>
      <c r="Z202" s="135"/>
      <c r="AA202" s="135"/>
      <c r="AB202" s="135"/>
      <c r="AC202" s="135"/>
      <c r="AD202" s="135"/>
      <c r="AE202" s="78" t="s">
        <v>894</v>
      </c>
      <c r="AG202" s="178"/>
      <c r="AL202" s="174"/>
    </row>
    <row r="203" spans="1:38" s="163" customFormat="1">
      <c r="A203" s="332" t="str">
        <f ca="1">'Basic Story Data'!A28</f>
        <v>Antagonist</v>
      </c>
      <c r="B203" s="332"/>
      <c r="C203" s="325" t="str">
        <f ca="1">C170</f>
        <v>Overall Character Profile</v>
      </c>
      <c r="D203" s="325"/>
      <c r="E203" s="325"/>
      <c r="F203" s="325"/>
      <c r="G203" s="325"/>
      <c r="H203" s="325"/>
      <c r="I203" s="325"/>
      <c r="J203" s="325"/>
      <c r="K203" s="325"/>
      <c r="L203" s="326">
        <f>B207</f>
        <v>0</v>
      </c>
      <c r="M203" s="326"/>
      <c r="N203" s="326"/>
      <c r="O203" s="326"/>
      <c r="P203" s="326"/>
      <c r="Q203" s="326"/>
      <c r="AE203" t="s">
        <v>1122</v>
      </c>
      <c r="AG203" s="178"/>
      <c r="AL203" s="174"/>
    </row>
    <row r="204" spans="1:38" s="171" customFormat="1">
      <c r="A204" s="164"/>
      <c r="B204" s="150" t="str">
        <f ca="1">'Basic Story Data'!B29:L29</f>
        <v> – the primary bad guy. The character (can be a force - like nature) that opposes the protagonist outright on all counts, physically and emotionally.</v>
      </c>
      <c r="C204" s="166"/>
      <c r="D204" s="166"/>
      <c r="E204" s="166"/>
      <c r="F204" s="166"/>
      <c r="G204" s="166"/>
      <c r="H204" s="166"/>
      <c r="I204" s="166"/>
      <c r="J204" s="166"/>
      <c r="K204" s="166"/>
      <c r="L204" s="167"/>
      <c r="M204" s="168"/>
      <c r="N204" s="193" t="s">
        <v>143</v>
      </c>
      <c r="O204" s="169"/>
      <c r="P204" s="169"/>
      <c r="Q204" s="169"/>
      <c r="R204" s="170"/>
      <c r="S204" s="170"/>
      <c r="T204" s="170"/>
      <c r="U204" s="170"/>
      <c r="V204" s="170"/>
      <c r="W204" s="170"/>
      <c r="X204" s="170"/>
      <c r="Y204" s="170"/>
      <c r="Z204" s="170"/>
      <c r="AA204" s="170"/>
      <c r="AB204" s="170"/>
      <c r="AC204" s="170"/>
      <c r="AD204" s="170"/>
      <c r="AE204" t="s">
        <v>1123</v>
      </c>
      <c r="AG204" s="180"/>
      <c r="AL204" s="174"/>
    </row>
    <row r="205" spans="1:38" s="174" customFormat="1">
      <c r="A205" s="164"/>
      <c r="B205" s="164"/>
      <c r="C205" s="164"/>
      <c r="D205" s="164"/>
      <c r="E205" s="164"/>
      <c r="F205" s="164"/>
      <c r="G205" s="164"/>
      <c r="H205" s="164"/>
      <c r="I205" s="164"/>
      <c r="J205" s="172"/>
      <c r="K205" s="172"/>
      <c r="L205" s="172"/>
      <c r="M205" s="172"/>
      <c r="N205" s="172"/>
      <c r="O205" s="172"/>
      <c r="P205" s="172"/>
      <c r="Q205" s="173"/>
      <c r="R205" s="172"/>
      <c r="S205" s="172"/>
      <c r="T205" s="172"/>
      <c r="U205" s="172"/>
      <c r="V205" s="172"/>
      <c r="W205" s="172"/>
      <c r="X205" s="172"/>
      <c r="Y205" s="172"/>
      <c r="Z205" s="172"/>
      <c r="AA205" s="172"/>
      <c r="AB205" s="172"/>
      <c r="AC205" s="172"/>
      <c r="AD205" s="172"/>
      <c r="AE205" t="s">
        <v>1124</v>
      </c>
      <c r="AG205" s="180"/>
      <c r="AH205" s="175"/>
      <c r="AI205" s="175"/>
    </row>
    <row r="206" spans="1:38" s="174" customFormat="1">
      <c r="A206" s="107"/>
      <c r="B206" s="176" t="s">
        <v>1051</v>
      </c>
      <c r="C206" s="176"/>
      <c r="D206" s="176" t="s">
        <v>1052</v>
      </c>
      <c r="E206" s="176"/>
      <c r="F206" s="133" t="s">
        <v>491</v>
      </c>
      <c r="G206" s="133"/>
      <c r="H206" s="176" t="s">
        <v>1053</v>
      </c>
      <c r="I206" s="176"/>
      <c r="J206" s="177" t="s">
        <v>3873</v>
      </c>
      <c r="K206" s="177"/>
      <c r="L206" s="177"/>
      <c r="M206" s="178"/>
      <c r="N206" s="179"/>
      <c r="O206" s="179"/>
      <c r="P206" s="179"/>
      <c r="Q206" s="178"/>
      <c r="R206" s="178"/>
      <c r="S206" s="178"/>
      <c r="T206" s="178"/>
      <c r="U206" s="178"/>
      <c r="V206" s="178"/>
      <c r="W206" s="178"/>
      <c r="X206" s="178"/>
      <c r="Y206" s="178"/>
      <c r="Z206" s="178"/>
      <c r="AA206" s="178"/>
      <c r="AB206" s="178"/>
      <c r="AC206" s="178"/>
      <c r="AD206" s="179"/>
      <c r="AE206" t="s">
        <v>1125</v>
      </c>
      <c r="AF206" s="178"/>
      <c r="AG206" s="186"/>
      <c r="AH206" s="175"/>
      <c r="AI206" s="175"/>
    </row>
    <row r="207" spans="1:38" s="174" customFormat="1">
      <c r="A207" s="181"/>
      <c r="B207" s="272">
        <f ca="1">'Basic Story Data'!B28:C28</f>
        <v>0</v>
      </c>
      <c r="C207" s="274"/>
      <c r="D207" s="272">
        <f ca="1">'Basic Story Data'!D28:E28</f>
        <v>0</v>
      </c>
      <c r="E207" s="274"/>
      <c r="F207" s="329" t="s">
        <v>494</v>
      </c>
      <c r="G207" s="331"/>
      <c r="H207" s="308">
        <f ca="1">'Basic Story Data'!F28</f>
        <v>0</v>
      </c>
      <c r="I207" s="333"/>
      <c r="J207" s="272"/>
      <c r="K207" s="273"/>
      <c r="L207" s="274"/>
      <c r="M207" s="178"/>
      <c r="N207" s="178"/>
      <c r="O207" s="178"/>
      <c r="P207" s="178"/>
      <c r="Q207" s="178"/>
      <c r="R207" s="180"/>
      <c r="S207" s="180"/>
      <c r="T207" s="180"/>
      <c r="U207" s="180"/>
      <c r="V207" s="180"/>
      <c r="W207" s="180"/>
      <c r="X207" s="180"/>
      <c r="Y207" s="180"/>
      <c r="Z207" s="180"/>
      <c r="AA207" s="180"/>
      <c r="AB207" s="180"/>
      <c r="AC207" s="180"/>
      <c r="AD207" s="180"/>
      <c r="AE207" t="s">
        <v>1126</v>
      </c>
      <c r="AF207" s="178"/>
      <c r="AG207" s="180"/>
    </row>
    <row r="208" spans="1:38" s="174" customFormat="1">
      <c r="A208" s="185"/>
      <c r="B208" s="149"/>
      <c r="C208" s="149"/>
      <c r="D208" s="149"/>
      <c r="E208" s="149"/>
      <c r="F208" s="125"/>
      <c r="G208" s="125"/>
      <c r="H208" s="148" t="s">
        <v>807</v>
      </c>
      <c r="I208" s="329"/>
      <c r="J208" s="330"/>
      <c r="K208" s="330"/>
      <c r="L208" s="331"/>
      <c r="M208" s="178"/>
      <c r="N208" s="178"/>
      <c r="O208" s="178"/>
      <c r="P208" s="178"/>
      <c r="Q208" s="178"/>
      <c r="R208" s="180"/>
      <c r="S208" s="180"/>
      <c r="T208" s="180"/>
      <c r="U208" s="180"/>
      <c r="V208" s="180"/>
      <c r="W208" s="180"/>
      <c r="X208" s="180"/>
      <c r="Y208" s="180"/>
      <c r="Z208" s="180"/>
      <c r="AA208" s="180"/>
      <c r="AB208" s="180"/>
      <c r="AC208" s="180"/>
      <c r="AD208" s="180"/>
      <c r="AE208" t="s">
        <v>1127</v>
      </c>
      <c r="AF208" s="178"/>
      <c r="AG208" s="180"/>
    </row>
    <row r="209" spans="1:36" s="174" customFormat="1">
      <c r="A209" s="185"/>
      <c r="B209" s="125"/>
      <c r="C209" s="125"/>
      <c r="D209" s="147"/>
      <c r="E209" s="125"/>
      <c r="F209" s="125"/>
      <c r="G209" s="125"/>
      <c r="H209" s="125"/>
      <c r="I209" s="125"/>
      <c r="J209" s="125"/>
      <c r="K209" s="165"/>
      <c r="L209" s="165"/>
      <c r="M209" s="165"/>
      <c r="N209" s="165"/>
      <c r="O209" s="165"/>
      <c r="P209" s="165"/>
      <c r="Q209" s="165"/>
      <c r="R209" s="125"/>
      <c r="S209" s="125"/>
      <c r="T209" s="125"/>
      <c r="U209" s="125"/>
      <c r="V209" s="125"/>
      <c r="W209" s="125"/>
      <c r="X209" s="125"/>
      <c r="Y209" s="125"/>
      <c r="Z209" s="125"/>
      <c r="AA209" s="125"/>
      <c r="AB209" s="125"/>
      <c r="AC209" s="125"/>
      <c r="AD209" s="125"/>
      <c r="AE209" t="s">
        <v>1128</v>
      </c>
      <c r="AF209" s="125"/>
      <c r="AG209" s="180"/>
      <c r="AH209" s="175"/>
      <c r="AI209" s="175"/>
      <c r="AJ209" s="175"/>
    </row>
    <row r="210" spans="1:36" s="174" customFormat="1">
      <c r="A210" s="185"/>
      <c r="B210" s="176" t="s">
        <v>2807</v>
      </c>
      <c r="C210" s="176"/>
      <c r="D210" s="316" t="str">
        <f ca="1">'Basic Story Data'!X28</f>
        <v xml:space="preserve">characters are indifferent to Order Versus Chaos, and their only interest is in realizing their evil wishes. Characters are amoral and commit evil for self-serving, but not necessarily malicious purposes. They tend to be in it for money and power but (generally) eschew motives like revenge or sadism, viewing them as barbaric or simply unprofessional, if they regard them at all; that does not mean they'll always, or ever, stop their bosses, partners or lackeys from indulging in such behavior, though, and they are usually prepared to Kick the Dog or perform Cold-Blooded Torture as a means to an end. Perhaps they are a Punch Clock Villain, or maybe they believe there is Better Living Through Evil, or perhaps they are Blessed with Suck and their talents happen to lend themselves to evil (like, say, a talent for professional hits). Essentially, this is anyone who would be a True Neutral if not for the lack of conscience or empathy, or their practice of putting either aside to further their own ends. A type 1 will either not understand the difference between right and wrong, or understand but choose wrong anyway, perhaps justifying it with Necessarily Evil, or perhaps simply not viewing the whole Good and Evil thing to be of any special importance in the first place. </v>
      </c>
      <c r="E210" s="317"/>
      <c r="F210" s="317"/>
      <c r="G210" s="317"/>
      <c r="H210" s="317"/>
      <c r="I210" s="317"/>
      <c r="J210" s="317"/>
      <c r="K210" s="317"/>
      <c r="L210" s="318"/>
      <c r="M210" s="165"/>
      <c r="N210" s="165"/>
      <c r="O210" s="165"/>
      <c r="P210" s="165"/>
      <c r="Q210" s="165"/>
      <c r="R210" s="125"/>
      <c r="S210" s="125"/>
      <c r="T210" s="125"/>
      <c r="U210" s="125"/>
      <c r="V210" s="125"/>
      <c r="W210" s="125"/>
      <c r="X210" s="125"/>
      <c r="Y210" s="125"/>
      <c r="Z210" s="125"/>
      <c r="AA210" s="125"/>
      <c r="AB210" s="125"/>
      <c r="AC210" s="125"/>
      <c r="AD210" s="125"/>
      <c r="AE210" t="s">
        <v>1129</v>
      </c>
      <c r="AF210" s="125"/>
      <c r="AG210" s="178"/>
      <c r="AH210" s="175"/>
      <c r="AI210" s="175"/>
      <c r="AJ210" s="175"/>
    </row>
    <row r="211" spans="1:36" s="174" customFormat="1">
      <c r="A211" s="185"/>
      <c r="B211" s="308" t="str">
        <f ca="1">'Basic Story Data'!H28</f>
        <v>Neutral Evil, type 1</v>
      </c>
      <c r="C211" s="309"/>
      <c r="D211" s="319"/>
      <c r="E211" s="320"/>
      <c r="F211" s="320"/>
      <c r="G211" s="320"/>
      <c r="H211" s="320"/>
      <c r="I211" s="320"/>
      <c r="J211" s="320"/>
      <c r="K211" s="320"/>
      <c r="L211" s="321"/>
      <c r="M211" s="165"/>
      <c r="N211" s="165"/>
      <c r="O211" s="165"/>
      <c r="P211" s="165"/>
      <c r="Q211" s="165"/>
      <c r="R211" s="125"/>
      <c r="S211" s="125"/>
      <c r="T211" s="125"/>
      <c r="U211" s="125"/>
      <c r="V211" s="125"/>
      <c r="W211" s="125"/>
      <c r="X211" s="125"/>
      <c r="Y211" s="125"/>
      <c r="Z211" s="125"/>
      <c r="AA211" s="125"/>
      <c r="AB211" s="125"/>
      <c r="AC211" s="125"/>
      <c r="AD211" s="125"/>
      <c r="AE211" t="s">
        <v>1130</v>
      </c>
      <c r="AF211" s="125"/>
      <c r="AG211" s="178"/>
      <c r="AH211" s="175"/>
      <c r="AI211" s="175"/>
      <c r="AJ211" s="175"/>
    </row>
    <row r="212" spans="1:36" s="174" customFormat="1">
      <c r="A212" s="185"/>
      <c r="B212" s="125"/>
      <c r="C212" s="125"/>
      <c r="D212" s="319"/>
      <c r="E212" s="320"/>
      <c r="F212" s="320"/>
      <c r="G212" s="320"/>
      <c r="H212" s="320"/>
      <c r="I212" s="320"/>
      <c r="J212" s="320"/>
      <c r="K212" s="320"/>
      <c r="L212" s="321"/>
      <c r="M212" s="165"/>
      <c r="N212" s="165"/>
      <c r="O212" s="165"/>
      <c r="P212" s="165"/>
      <c r="Q212" s="165"/>
      <c r="R212" s="125"/>
      <c r="S212" s="125"/>
      <c r="T212" s="125"/>
      <c r="U212" s="125"/>
      <c r="V212" s="125"/>
      <c r="W212" s="125"/>
      <c r="X212" s="125"/>
      <c r="Y212" s="125"/>
      <c r="Z212" s="125"/>
      <c r="AA212" s="125"/>
      <c r="AB212" s="125"/>
      <c r="AC212" s="125"/>
      <c r="AD212" s="125"/>
      <c r="AE212" t="s">
        <v>1131</v>
      </c>
      <c r="AF212" s="125"/>
      <c r="AG212" s="180"/>
      <c r="AH212" s="175"/>
      <c r="AI212" s="175"/>
      <c r="AJ212" s="175"/>
    </row>
    <row r="213" spans="1:36" s="174" customFormat="1">
      <c r="A213" s="185"/>
      <c r="B213" s="125"/>
      <c r="C213" s="125"/>
      <c r="D213" s="319"/>
      <c r="E213" s="320"/>
      <c r="F213" s="320"/>
      <c r="G213" s="320"/>
      <c r="H213" s="320"/>
      <c r="I213" s="320"/>
      <c r="J213" s="320"/>
      <c r="K213" s="320"/>
      <c r="L213" s="321"/>
      <c r="M213" s="165"/>
      <c r="N213" s="165"/>
      <c r="O213" s="165"/>
      <c r="P213" s="165"/>
      <c r="Q213" s="165"/>
      <c r="R213" s="125"/>
      <c r="S213" s="125"/>
      <c r="T213" s="125"/>
      <c r="U213" s="125"/>
      <c r="V213" s="125"/>
      <c r="W213" s="125"/>
      <c r="X213" s="125"/>
      <c r="Y213" s="125"/>
      <c r="Z213" s="125"/>
      <c r="AA213" s="125"/>
      <c r="AB213" s="125"/>
      <c r="AC213" s="125"/>
      <c r="AD213" s="125"/>
      <c r="AE213" t="s">
        <v>1132</v>
      </c>
      <c r="AF213" s="125"/>
      <c r="AG213" s="178"/>
      <c r="AH213" s="175"/>
      <c r="AI213" s="175"/>
      <c r="AJ213" s="175"/>
    </row>
    <row r="214" spans="1:36" s="174" customFormat="1">
      <c r="A214" s="185"/>
      <c r="B214" s="125"/>
      <c r="C214" s="125"/>
      <c r="D214" s="319"/>
      <c r="E214" s="320"/>
      <c r="F214" s="320"/>
      <c r="G214" s="320"/>
      <c r="H214" s="320"/>
      <c r="I214" s="320"/>
      <c r="J214" s="320"/>
      <c r="K214" s="320"/>
      <c r="L214" s="321"/>
      <c r="M214" s="165"/>
      <c r="N214" s="165"/>
      <c r="O214" s="165"/>
      <c r="P214" s="165"/>
      <c r="Q214" s="165"/>
      <c r="R214" s="125"/>
      <c r="S214" s="125"/>
      <c r="T214" s="125"/>
      <c r="U214" s="125"/>
      <c r="V214" s="125"/>
      <c r="W214" s="125"/>
      <c r="X214" s="125"/>
      <c r="Y214" s="125"/>
      <c r="Z214" s="125"/>
      <c r="AA214" s="125"/>
      <c r="AB214" s="125"/>
      <c r="AC214" s="125"/>
      <c r="AD214" s="125"/>
      <c r="AE214" t="s">
        <v>1133</v>
      </c>
      <c r="AF214" s="125"/>
      <c r="AG214" s="178"/>
      <c r="AH214" s="175"/>
      <c r="AI214" s="175"/>
      <c r="AJ214" s="175"/>
    </row>
    <row r="215" spans="1:36" s="174" customFormat="1">
      <c r="A215" s="185"/>
      <c r="B215" s="125"/>
      <c r="C215" s="125"/>
      <c r="D215" s="319"/>
      <c r="E215" s="320"/>
      <c r="F215" s="320"/>
      <c r="G215" s="320"/>
      <c r="H215" s="320"/>
      <c r="I215" s="320"/>
      <c r="J215" s="320"/>
      <c r="K215" s="320"/>
      <c r="L215" s="321"/>
      <c r="M215" s="165"/>
      <c r="N215" s="165"/>
      <c r="O215" s="165"/>
      <c r="P215" s="165"/>
      <c r="Q215" s="165"/>
      <c r="R215" s="125"/>
      <c r="S215" s="125"/>
      <c r="T215" s="125"/>
      <c r="U215" s="125"/>
      <c r="V215" s="125"/>
      <c r="W215" s="125"/>
      <c r="X215" s="125"/>
      <c r="Y215" s="125"/>
      <c r="Z215" s="125"/>
      <c r="AA215" s="125"/>
      <c r="AB215" s="125"/>
      <c r="AC215" s="125"/>
      <c r="AD215" s="125"/>
      <c r="AE215" t="s">
        <v>902</v>
      </c>
      <c r="AF215" s="125"/>
      <c r="AG215" s="178"/>
      <c r="AH215" s="175"/>
      <c r="AI215" s="175"/>
      <c r="AJ215" s="175"/>
    </row>
    <row r="216" spans="1:36" s="174" customFormat="1">
      <c r="A216" s="185"/>
      <c r="B216" s="165"/>
      <c r="C216" s="165"/>
      <c r="D216" s="322"/>
      <c r="E216" s="323"/>
      <c r="F216" s="323"/>
      <c r="G216" s="323"/>
      <c r="H216" s="323"/>
      <c r="I216" s="323"/>
      <c r="J216" s="323"/>
      <c r="K216" s="323"/>
      <c r="L216" s="324"/>
      <c r="M216" s="165"/>
      <c r="N216" s="165"/>
      <c r="O216" s="165"/>
      <c r="P216" s="165"/>
      <c r="Q216" s="165"/>
      <c r="R216" s="125"/>
      <c r="S216" s="125"/>
      <c r="T216" s="125"/>
      <c r="U216" s="125"/>
      <c r="V216" s="125"/>
      <c r="W216" s="125"/>
      <c r="X216" s="125"/>
      <c r="Y216" s="125"/>
      <c r="Z216" s="125"/>
      <c r="AA216" s="125"/>
      <c r="AB216" s="125"/>
      <c r="AC216" s="125"/>
      <c r="AD216" s="125"/>
      <c r="AE216" t="s">
        <v>903</v>
      </c>
      <c r="AF216" s="125"/>
      <c r="AG216" s="178"/>
      <c r="AH216" s="175"/>
      <c r="AI216" s="175"/>
      <c r="AJ216" s="175"/>
    </row>
    <row r="217" spans="1:36" s="174" customFormat="1">
      <c r="A217" s="185"/>
      <c r="B217" s="176" t="s">
        <v>1056</v>
      </c>
      <c r="C217" s="176"/>
      <c r="D217" s="316" t="str">
        <f ca="1">'Basic Story Data'!Z28</f>
        <v>For ESTJs the driving force in their lives is their need to analyze and bring into logical order the outer world of events, people, and things. ESTJs like to organize anything that comes into their domain, and they will work energetically to complete tasks so they can quickly move from one to the next. Sensing orients their thinking to current facts and realities, and thus gives their thinking a pragmatic quality. ESTJs take their responsibilities seriously and believe others should do so as well.</v>
      </c>
      <c r="E217" s="317"/>
      <c r="F217" s="317"/>
      <c r="G217" s="317"/>
      <c r="H217" s="317"/>
      <c r="I217" s="317"/>
      <c r="J217" s="317"/>
      <c r="K217" s="317"/>
      <c r="L217" s="318"/>
      <c r="M217" s="165"/>
      <c r="N217" s="165"/>
      <c r="O217" s="165"/>
      <c r="P217" s="165"/>
      <c r="Q217" s="165"/>
      <c r="R217" s="125"/>
      <c r="S217" s="125"/>
      <c r="T217" s="125"/>
      <c r="U217" s="125"/>
      <c r="V217" s="125"/>
      <c r="W217" s="125"/>
      <c r="X217" s="125"/>
      <c r="Y217" s="125"/>
      <c r="Z217" s="125"/>
      <c r="AA217" s="125"/>
      <c r="AB217" s="125"/>
      <c r="AC217" s="125"/>
      <c r="AD217" s="125"/>
      <c r="AE217" t="s">
        <v>904</v>
      </c>
      <c r="AF217" s="125"/>
      <c r="AG217" s="178"/>
      <c r="AH217" s="175"/>
      <c r="AI217" s="175"/>
      <c r="AJ217" s="175"/>
    </row>
    <row r="218" spans="1:36" s="174" customFormat="1">
      <c r="A218" s="185"/>
      <c r="B218" s="308" t="str">
        <f ca="1">'Basic Story Data'!I28</f>
        <v>ESTJ</v>
      </c>
      <c r="C218" s="309"/>
      <c r="D218" s="319"/>
      <c r="E218" s="320"/>
      <c r="F218" s="320"/>
      <c r="G218" s="320"/>
      <c r="H218" s="320"/>
      <c r="I218" s="320"/>
      <c r="J218" s="320"/>
      <c r="K218" s="320"/>
      <c r="L218" s="321"/>
      <c r="M218" s="165"/>
      <c r="N218" s="165"/>
      <c r="O218" s="165"/>
      <c r="P218" s="165"/>
      <c r="Q218" s="165"/>
      <c r="R218" s="125"/>
      <c r="S218" s="125"/>
      <c r="T218" s="125"/>
      <c r="U218" s="125"/>
      <c r="V218" s="125"/>
      <c r="W218" s="125"/>
      <c r="X218" s="125"/>
      <c r="Y218" s="125"/>
      <c r="Z218" s="125"/>
      <c r="AA218" s="125"/>
      <c r="AB218" s="125"/>
      <c r="AC218" s="125"/>
      <c r="AD218" s="125"/>
      <c r="AE218" t="s">
        <v>905</v>
      </c>
      <c r="AF218" s="125"/>
      <c r="AG218" s="178"/>
      <c r="AH218" s="175"/>
      <c r="AI218" s="175"/>
      <c r="AJ218" s="175"/>
    </row>
    <row r="219" spans="1:36" s="174" customFormat="1">
      <c r="A219" s="185"/>
      <c r="B219" s="125"/>
      <c r="C219" s="125"/>
      <c r="D219" s="319"/>
      <c r="E219" s="320"/>
      <c r="F219" s="320"/>
      <c r="G219" s="320"/>
      <c r="H219" s="320"/>
      <c r="I219" s="320"/>
      <c r="J219" s="320"/>
      <c r="K219" s="320"/>
      <c r="L219" s="321"/>
      <c r="M219" s="165"/>
      <c r="N219" s="165"/>
      <c r="O219" s="165"/>
      <c r="P219" s="165"/>
      <c r="Q219" s="165"/>
      <c r="R219" s="125"/>
      <c r="S219" s="125"/>
      <c r="T219" s="125"/>
      <c r="U219" s="125"/>
      <c r="V219" s="125"/>
      <c r="W219" s="125"/>
      <c r="X219" s="125"/>
      <c r="Y219" s="125"/>
      <c r="Z219" s="125"/>
      <c r="AA219" s="125"/>
      <c r="AB219" s="125"/>
      <c r="AC219" s="125"/>
      <c r="AD219" s="125"/>
      <c r="AE219" t="s">
        <v>906</v>
      </c>
      <c r="AF219" s="125"/>
      <c r="AG219" s="178"/>
      <c r="AH219" s="175"/>
      <c r="AI219" s="175"/>
      <c r="AJ219" s="175"/>
    </row>
    <row r="220" spans="1:36" s="174" customFormat="1">
      <c r="A220" s="185"/>
      <c r="B220" s="165"/>
      <c r="C220" s="165"/>
      <c r="D220" s="322"/>
      <c r="E220" s="323"/>
      <c r="F220" s="323"/>
      <c r="G220" s="323"/>
      <c r="H220" s="323"/>
      <c r="I220" s="323"/>
      <c r="J220" s="323"/>
      <c r="K220" s="323"/>
      <c r="L220" s="324"/>
      <c r="M220" s="165"/>
      <c r="N220" s="191" t="s">
        <v>917</v>
      </c>
      <c r="O220" s="192"/>
      <c r="P220" s="192"/>
      <c r="Q220" s="192"/>
      <c r="R220" s="125"/>
      <c r="S220" s="125"/>
      <c r="T220" s="125"/>
      <c r="U220" s="125"/>
      <c r="V220" s="125"/>
      <c r="W220" s="125"/>
      <c r="X220" s="125"/>
      <c r="Y220" s="125"/>
      <c r="Z220" s="125"/>
      <c r="AA220" s="125"/>
      <c r="AB220" s="125"/>
      <c r="AC220" s="125"/>
      <c r="AD220" s="125"/>
      <c r="AE220" t="s">
        <v>907</v>
      </c>
      <c r="AF220" s="125"/>
      <c r="AG220" s="178"/>
      <c r="AH220" s="175"/>
      <c r="AI220" s="175"/>
      <c r="AJ220" s="175"/>
    </row>
    <row r="221" spans="1:36" s="174" customFormat="1">
      <c r="A221" s="185"/>
      <c r="B221" s="176" t="s">
        <v>1054</v>
      </c>
      <c r="C221" s="176"/>
      <c r="D221" s="316" t="str">
        <f ca="1">'Basic Story Data'!T28</f>
        <v>This is the Pure Is Not Good version of the Friend to All Living Things. While a Friend To All Living Things causes animals to flock to him/her because of their sweetness and innocence, the evil energies of an Enemy To All Living Things causes animals to flee from them or, if he/she's powerful enough, die. In that case, their energies can also cause plants to rot and decay. If the character causes living things to die, the heroes are sometimes (but not always) exempted from this. Expect them to suffer as if under a slow acting poison, mana drain, or to have their stats lowered.</v>
      </c>
      <c r="E221" s="317"/>
      <c r="F221" s="317"/>
      <c r="G221" s="317"/>
      <c r="H221" s="317"/>
      <c r="I221" s="317"/>
      <c r="J221" s="317"/>
      <c r="K221" s="317"/>
      <c r="L221" s="318"/>
      <c r="M221" s="165"/>
      <c r="N221" s="190"/>
      <c r="O221" s="159"/>
      <c r="P221" s="159"/>
      <c r="Q221" s="160"/>
      <c r="R221" s="125"/>
      <c r="S221" s="125"/>
      <c r="T221" s="125"/>
      <c r="U221" s="125"/>
      <c r="V221" s="125"/>
      <c r="W221" s="125"/>
      <c r="X221" s="125"/>
      <c r="Y221" s="125"/>
      <c r="Z221" s="125"/>
      <c r="AA221" s="125"/>
      <c r="AB221" s="125"/>
      <c r="AC221" s="125"/>
      <c r="AD221" s="125"/>
      <c r="AE221" t="s">
        <v>908</v>
      </c>
      <c r="AF221" s="125"/>
      <c r="AG221" s="178"/>
      <c r="AH221" s="175"/>
      <c r="AI221" s="175"/>
      <c r="AJ221" s="175"/>
    </row>
    <row r="222" spans="1:36" s="174" customFormat="1">
      <c r="A222" s="185"/>
      <c r="B222" s="308" t="str">
        <f ca="1">'Basic Story Data'!J28</f>
        <v>Enemy to All Living Things</v>
      </c>
      <c r="C222" s="309"/>
      <c r="D222" s="319"/>
      <c r="E222" s="320"/>
      <c r="F222" s="320"/>
      <c r="G222" s="320"/>
      <c r="H222" s="320"/>
      <c r="I222" s="320"/>
      <c r="J222" s="320"/>
      <c r="K222" s="320"/>
      <c r="L222" s="321"/>
      <c r="M222" s="165"/>
      <c r="N222" s="161"/>
      <c r="O222" s="136"/>
      <c r="P222" s="136"/>
      <c r="Q222" s="157"/>
      <c r="R222" s="125"/>
      <c r="S222" s="125"/>
      <c r="T222" s="125"/>
      <c r="U222" s="125"/>
      <c r="V222" s="125"/>
      <c r="W222" s="125"/>
      <c r="X222" s="125"/>
      <c r="Y222" s="125"/>
      <c r="Z222" s="125"/>
      <c r="AA222" s="125"/>
      <c r="AB222" s="125"/>
      <c r="AC222" s="125"/>
      <c r="AD222" s="125"/>
      <c r="AE222" t="s">
        <v>909</v>
      </c>
      <c r="AF222" s="178"/>
      <c r="AG222" s="178"/>
      <c r="AH222" s="175"/>
      <c r="AI222" s="175"/>
    </row>
    <row r="223" spans="1:36" s="174" customFormat="1">
      <c r="A223" s="185"/>
      <c r="B223" s="125"/>
      <c r="C223" s="125"/>
      <c r="D223" s="319"/>
      <c r="E223" s="320"/>
      <c r="F223" s="320"/>
      <c r="G223" s="320"/>
      <c r="H223" s="320"/>
      <c r="I223" s="320"/>
      <c r="J223" s="320"/>
      <c r="K223" s="320"/>
      <c r="L223" s="321"/>
      <c r="M223" s="165"/>
      <c r="N223" s="161"/>
      <c r="O223" s="136"/>
      <c r="P223" s="136"/>
      <c r="Q223" s="157"/>
      <c r="R223" s="125"/>
      <c r="S223" s="125"/>
      <c r="T223" s="125"/>
      <c r="U223" s="125"/>
      <c r="V223" s="125"/>
      <c r="W223" s="125"/>
      <c r="X223" s="125"/>
      <c r="Y223" s="125"/>
      <c r="Z223" s="125"/>
      <c r="AA223" s="125"/>
      <c r="AB223" s="125"/>
      <c r="AC223" s="125"/>
      <c r="AD223" s="125"/>
      <c r="AE223" t="s">
        <v>910</v>
      </c>
      <c r="AF223" s="178"/>
      <c r="AG223" s="178"/>
      <c r="AH223" s="175"/>
      <c r="AI223" s="175"/>
    </row>
    <row r="224" spans="1:36" s="174" customFormat="1">
      <c r="A224" s="185"/>
      <c r="B224" s="125"/>
      <c r="C224" s="125"/>
      <c r="D224" s="319"/>
      <c r="E224" s="320"/>
      <c r="F224" s="320"/>
      <c r="G224" s="320"/>
      <c r="H224" s="320"/>
      <c r="I224" s="320"/>
      <c r="J224" s="320"/>
      <c r="K224" s="320"/>
      <c r="L224" s="321"/>
      <c r="M224" s="165"/>
      <c r="N224" s="161"/>
      <c r="O224" s="136"/>
      <c r="P224" s="136"/>
      <c r="Q224" s="157"/>
      <c r="R224" s="125"/>
      <c r="S224" s="125"/>
      <c r="T224" s="125"/>
      <c r="U224" s="125"/>
      <c r="V224" s="125"/>
      <c r="W224" s="125"/>
      <c r="X224" s="125"/>
      <c r="Y224" s="125"/>
      <c r="Z224" s="125"/>
      <c r="AA224" s="125"/>
      <c r="AB224" s="125"/>
      <c r="AC224" s="125"/>
      <c r="AD224" s="125"/>
      <c r="AE224" s="78" t="s">
        <v>911</v>
      </c>
      <c r="AF224" s="178"/>
      <c r="AG224" s="178"/>
      <c r="AH224" s="175"/>
      <c r="AI224" s="175"/>
    </row>
    <row r="225" spans="1:38" s="174" customFormat="1">
      <c r="A225" s="185"/>
      <c r="B225" s="125"/>
      <c r="C225" s="125"/>
      <c r="D225" s="322"/>
      <c r="E225" s="323"/>
      <c r="F225" s="323"/>
      <c r="G225" s="323"/>
      <c r="H225" s="323"/>
      <c r="I225" s="323"/>
      <c r="J225" s="323"/>
      <c r="K225" s="323"/>
      <c r="L225" s="324"/>
      <c r="M225" s="165"/>
      <c r="N225" s="162"/>
      <c r="O225" s="140"/>
      <c r="P225" s="140"/>
      <c r="Q225" s="158"/>
      <c r="R225" s="125"/>
      <c r="S225" s="125"/>
      <c r="T225" s="125"/>
      <c r="U225" s="125"/>
      <c r="V225" s="125"/>
      <c r="W225" s="125"/>
      <c r="X225" s="125"/>
      <c r="Y225" s="125"/>
      <c r="Z225" s="125"/>
      <c r="AA225" s="125"/>
      <c r="AB225" s="125"/>
      <c r="AC225" s="125"/>
      <c r="AD225" s="125"/>
      <c r="AE225" s="78" t="s">
        <v>580</v>
      </c>
      <c r="AF225" s="178"/>
      <c r="AG225" s="180"/>
      <c r="AH225" s="175"/>
      <c r="AI225" s="175"/>
    </row>
    <row r="226" spans="1:38" s="174" customFormat="1">
      <c r="A226" s="185"/>
      <c r="B226" s="327" t="s">
        <v>1057</v>
      </c>
      <c r="C226" s="328"/>
      <c r="D226" s="316" t="str">
        <f ca="1">'Basic Story Data'!V28</f>
        <v xml:space="preserve">When a character or villain gains superhuman abilities thanks to Green Rocks, nuclear power, Transhumanism, going One-Winged Angel, being Touched by Vorlons, having the power of Creating Life, or just achieving whatever his most desired dream is, he is left less than sane and often gains delusions (or, in some cases, perfectly accurate assessments) of godhood at the same time. He will often give an over-the-top speech emphasizing just how far beyond ordinary humanity he has evolved, and how lowly they are compared with him. Cue the villain becoming a megalomaniacal Narcissist who is Drunk on the Dark Side and/or declaring that they will Take Over the World. But you know what they say... Pride cometh before the fall. </v>
      </c>
      <c r="E226" s="317"/>
      <c r="F226" s="317"/>
      <c r="G226" s="317"/>
      <c r="H226" s="317"/>
      <c r="I226" s="317"/>
      <c r="J226" s="317"/>
      <c r="K226" s="317"/>
      <c r="L226" s="318"/>
      <c r="M226" s="165"/>
      <c r="N226" s="190"/>
      <c r="O226" s="159"/>
      <c r="P226" s="159"/>
      <c r="Q226" s="160"/>
      <c r="R226" s="125"/>
      <c r="S226" s="125"/>
      <c r="T226" s="125"/>
      <c r="U226" s="125"/>
      <c r="V226" s="125"/>
      <c r="W226" s="125"/>
      <c r="X226" s="125"/>
      <c r="Y226" s="125"/>
      <c r="Z226" s="125"/>
      <c r="AA226" s="125"/>
      <c r="AB226" s="125"/>
      <c r="AC226" s="125"/>
      <c r="AD226" s="125"/>
      <c r="AE226" t="s">
        <v>581</v>
      </c>
      <c r="AF226" s="178"/>
      <c r="AG226" s="180"/>
      <c r="AH226" s="175"/>
      <c r="AI226" s="175"/>
    </row>
    <row r="227" spans="1:38" s="174" customFormat="1">
      <c r="A227" s="185"/>
      <c r="B227" s="308" t="str">
        <f ca="1">'Basic Story Data'!L28</f>
        <v>A God Am I</v>
      </c>
      <c r="C227" s="309"/>
      <c r="D227" s="319"/>
      <c r="E227" s="320"/>
      <c r="F227" s="320"/>
      <c r="G227" s="320"/>
      <c r="H227" s="320"/>
      <c r="I227" s="320"/>
      <c r="J227" s="320"/>
      <c r="K227" s="320"/>
      <c r="L227" s="321"/>
      <c r="M227" s="165"/>
      <c r="N227" s="161"/>
      <c r="O227" s="136"/>
      <c r="P227" s="136"/>
      <c r="Q227" s="157"/>
      <c r="R227" s="125"/>
      <c r="S227" s="125"/>
      <c r="T227" s="125"/>
      <c r="U227" s="125"/>
      <c r="V227" s="125"/>
      <c r="W227" s="125"/>
      <c r="X227" s="125"/>
      <c r="Y227" s="125"/>
      <c r="Z227" s="125"/>
      <c r="AA227" s="125"/>
      <c r="AB227" s="125"/>
      <c r="AC227" s="125"/>
      <c r="AD227" s="125"/>
      <c r="AE227" t="s">
        <v>582</v>
      </c>
      <c r="AF227" s="125"/>
      <c r="AG227" s="180"/>
      <c r="AH227" s="175"/>
      <c r="AI227" s="175"/>
      <c r="AJ227" s="175"/>
    </row>
    <row r="228" spans="1:38" s="174" customFormat="1">
      <c r="A228" s="185"/>
      <c r="B228" s="125"/>
      <c r="C228" s="125"/>
      <c r="D228" s="319"/>
      <c r="E228" s="320"/>
      <c r="F228" s="320"/>
      <c r="G228" s="320"/>
      <c r="H228" s="320"/>
      <c r="I228" s="320"/>
      <c r="J228" s="320"/>
      <c r="K228" s="320"/>
      <c r="L228" s="321"/>
      <c r="M228" s="165"/>
      <c r="N228" s="161"/>
      <c r="O228" s="136"/>
      <c r="P228" s="136"/>
      <c r="Q228" s="157"/>
      <c r="R228" s="125"/>
      <c r="S228" s="125"/>
      <c r="T228" s="125"/>
      <c r="U228" s="125"/>
      <c r="V228" s="125"/>
      <c r="W228" s="125"/>
      <c r="X228" s="125"/>
      <c r="Y228" s="125"/>
      <c r="Z228" s="125"/>
      <c r="AA228" s="125"/>
      <c r="AB228" s="125"/>
      <c r="AC228" s="125"/>
      <c r="AD228" s="125"/>
      <c r="AE228" t="s">
        <v>583</v>
      </c>
      <c r="AF228" s="125"/>
      <c r="AG228" s="180"/>
      <c r="AH228" s="175"/>
      <c r="AI228" s="175"/>
      <c r="AJ228" s="175"/>
    </row>
    <row r="229" spans="1:38" s="174" customFormat="1">
      <c r="A229" s="185"/>
      <c r="B229" s="125"/>
      <c r="C229" s="125"/>
      <c r="D229" s="319"/>
      <c r="E229" s="320"/>
      <c r="F229" s="320"/>
      <c r="G229" s="320"/>
      <c r="H229" s="320"/>
      <c r="I229" s="320"/>
      <c r="J229" s="320"/>
      <c r="K229" s="320"/>
      <c r="L229" s="321"/>
      <c r="M229" s="165"/>
      <c r="N229" s="161"/>
      <c r="O229" s="136"/>
      <c r="P229" s="136"/>
      <c r="Q229" s="157"/>
      <c r="R229" s="125"/>
      <c r="S229" s="125"/>
      <c r="T229" s="125"/>
      <c r="U229" s="125"/>
      <c r="V229" s="125"/>
      <c r="W229" s="125"/>
      <c r="X229" s="125"/>
      <c r="Y229" s="125"/>
      <c r="Z229" s="125"/>
      <c r="AA229" s="125"/>
      <c r="AB229" s="125"/>
      <c r="AC229" s="125"/>
      <c r="AD229" s="125"/>
      <c r="AE229" t="s">
        <v>584</v>
      </c>
      <c r="AF229" s="125"/>
      <c r="AG229" s="180"/>
      <c r="AH229" s="175"/>
      <c r="AI229" s="175"/>
      <c r="AJ229" s="175"/>
    </row>
    <row r="230" spans="1:38" s="174" customFormat="1">
      <c r="A230" s="185"/>
      <c r="B230" s="125"/>
      <c r="C230" s="125"/>
      <c r="D230" s="322"/>
      <c r="E230" s="323"/>
      <c r="F230" s="323"/>
      <c r="G230" s="323"/>
      <c r="H230" s="323"/>
      <c r="I230" s="323"/>
      <c r="J230" s="323"/>
      <c r="K230" s="323"/>
      <c r="L230" s="324"/>
      <c r="M230" s="165"/>
      <c r="N230" s="162"/>
      <c r="O230" s="140"/>
      <c r="P230" s="140"/>
      <c r="Q230" s="158"/>
      <c r="R230" s="125"/>
      <c r="S230" s="125"/>
      <c r="T230" s="125"/>
      <c r="U230" s="125"/>
      <c r="V230" s="125"/>
      <c r="W230" s="125"/>
      <c r="X230" s="125"/>
      <c r="Y230" s="125"/>
      <c r="Z230" s="125"/>
      <c r="AA230" s="125"/>
      <c r="AB230" s="125"/>
      <c r="AC230" s="125"/>
      <c r="AD230" s="125"/>
      <c r="AE230" s="78" t="s">
        <v>585</v>
      </c>
      <c r="AF230" s="125"/>
      <c r="AG230" s="178"/>
      <c r="AH230" s="175"/>
      <c r="AI230" s="175"/>
      <c r="AJ230" s="175"/>
      <c r="AL230" s="163"/>
    </row>
    <row r="231" spans="1:38" s="174" customFormat="1">
      <c r="A231" s="185"/>
      <c r="B231" s="320" t="s">
        <v>916</v>
      </c>
      <c r="C231" s="320"/>
      <c r="D231" s="310" t="s">
        <v>468</v>
      </c>
      <c r="E231" s="311"/>
      <c r="F231" s="311"/>
      <c r="G231" s="311"/>
      <c r="H231" s="311"/>
      <c r="I231" s="311"/>
      <c r="J231" s="311"/>
      <c r="K231" s="311"/>
      <c r="L231" s="312"/>
      <c r="M231" s="165"/>
      <c r="N231" s="313"/>
      <c r="O231" s="314"/>
      <c r="P231" s="314"/>
      <c r="Q231" s="315"/>
      <c r="R231" s="125"/>
      <c r="S231" s="125"/>
      <c r="T231" s="125"/>
      <c r="U231" s="125"/>
      <c r="V231" s="125"/>
      <c r="W231" s="125"/>
      <c r="X231" s="125"/>
      <c r="Y231" s="125"/>
      <c r="Z231" s="125"/>
      <c r="AA231" s="125"/>
      <c r="AB231" s="125"/>
      <c r="AC231" s="125"/>
      <c r="AD231" s="125"/>
      <c r="AE231" t="s">
        <v>586</v>
      </c>
      <c r="AF231" s="125"/>
      <c r="AG231" s="178"/>
      <c r="AH231" s="175"/>
      <c r="AI231" s="175"/>
      <c r="AJ231" s="175"/>
    </row>
    <row r="232" spans="1:38" s="174" customFormat="1">
      <c r="A232" s="185"/>
      <c r="B232" s="125"/>
      <c r="C232" s="125"/>
      <c r="D232" s="310" t="s">
        <v>823</v>
      </c>
      <c r="E232" s="311"/>
      <c r="F232" s="311"/>
      <c r="G232" s="311"/>
      <c r="H232" s="311"/>
      <c r="I232" s="311"/>
      <c r="J232" s="311"/>
      <c r="K232" s="311"/>
      <c r="L232" s="312"/>
      <c r="M232" s="165"/>
      <c r="N232" s="313"/>
      <c r="O232" s="314"/>
      <c r="P232" s="314"/>
      <c r="Q232" s="315"/>
      <c r="R232" s="125"/>
      <c r="S232" s="125"/>
      <c r="T232" s="125"/>
      <c r="U232" s="125"/>
      <c r="V232" s="125"/>
      <c r="W232" s="125"/>
      <c r="X232" s="125"/>
      <c r="Y232" s="125"/>
      <c r="Z232" s="125"/>
      <c r="AA232" s="125"/>
      <c r="AB232" s="125"/>
      <c r="AC232" s="125"/>
      <c r="AD232" s="125"/>
      <c r="AE232" t="s">
        <v>587</v>
      </c>
      <c r="AF232" s="125"/>
      <c r="AG232" s="178"/>
      <c r="AH232" s="175"/>
      <c r="AI232" s="175"/>
      <c r="AJ232" s="175"/>
    </row>
    <row r="233" spans="1:38" s="174" customFormat="1">
      <c r="A233" s="185"/>
      <c r="B233" s="125"/>
      <c r="C233" s="125"/>
      <c r="D233" s="310" t="s">
        <v>914</v>
      </c>
      <c r="E233" s="311"/>
      <c r="F233" s="311"/>
      <c r="G233" s="311"/>
      <c r="H233" s="311"/>
      <c r="I233" s="311"/>
      <c r="J233" s="311"/>
      <c r="K233" s="311"/>
      <c r="L233" s="312"/>
      <c r="M233" s="165"/>
      <c r="N233" s="313"/>
      <c r="O233" s="314"/>
      <c r="P233" s="314"/>
      <c r="Q233" s="315"/>
      <c r="R233" s="125"/>
      <c r="S233" s="125"/>
      <c r="T233" s="125"/>
      <c r="U233" s="125"/>
      <c r="V233" s="125"/>
      <c r="W233" s="125"/>
      <c r="X233" s="125"/>
      <c r="Y233" s="125"/>
      <c r="Z233" s="125"/>
      <c r="AA233" s="125"/>
      <c r="AB233" s="125"/>
      <c r="AC233" s="125"/>
      <c r="AD233" s="125"/>
      <c r="AE233" t="s">
        <v>588</v>
      </c>
      <c r="AF233" s="125"/>
      <c r="AG233" s="178"/>
      <c r="AH233" s="175"/>
      <c r="AI233" s="175"/>
      <c r="AJ233" s="175"/>
    </row>
    <row r="234" spans="1:38" s="174" customFormat="1">
      <c r="A234" s="185"/>
      <c r="B234" s="125"/>
      <c r="C234" s="125"/>
      <c r="D234" s="310" t="s">
        <v>448</v>
      </c>
      <c r="E234" s="311"/>
      <c r="F234" s="311"/>
      <c r="G234" s="311"/>
      <c r="H234" s="311"/>
      <c r="I234" s="311"/>
      <c r="J234" s="311"/>
      <c r="K234" s="311"/>
      <c r="L234" s="312"/>
      <c r="M234" s="165"/>
      <c r="N234" s="313"/>
      <c r="O234" s="314"/>
      <c r="P234" s="314"/>
      <c r="Q234" s="315"/>
      <c r="R234" s="125"/>
      <c r="S234" s="125"/>
      <c r="T234" s="125"/>
      <c r="U234" s="125"/>
      <c r="V234" s="125"/>
      <c r="W234" s="125"/>
      <c r="X234" s="125"/>
      <c r="Y234" s="125"/>
      <c r="Z234" s="125"/>
      <c r="AA234" s="125"/>
      <c r="AB234" s="125"/>
      <c r="AC234" s="125"/>
      <c r="AD234" s="125"/>
      <c r="AE234" t="s">
        <v>589</v>
      </c>
      <c r="AF234" s="178"/>
      <c r="AG234" s="178"/>
      <c r="AH234" s="175"/>
      <c r="AI234" s="175"/>
    </row>
    <row r="235" spans="1:38" s="174" customFormat="1">
      <c r="A235" s="185"/>
      <c r="B235" s="125"/>
      <c r="C235" s="125"/>
      <c r="D235" s="125"/>
      <c r="E235" s="125"/>
      <c r="F235" s="125"/>
      <c r="G235" s="125"/>
      <c r="H235" s="125"/>
      <c r="I235" s="125"/>
      <c r="J235" s="165"/>
      <c r="K235" s="165"/>
      <c r="L235" s="165"/>
      <c r="M235" s="165"/>
      <c r="N235" s="165"/>
      <c r="O235" s="165"/>
      <c r="P235" s="165"/>
      <c r="Q235" s="125"/>
      <c r="R235" s="125"/>
      <c r="S235" s="125"/>
      <c r="T235" s="125"/>
      <c r="U235" s="125"/>
      <c r="V235" s="125"/>
      <c r="W235" s="125"/>
      <c r="X235" s="125"/>
      <c r="Y235" s="125"/>
      <c r="Z235" s="125"/>
      <c r="AA235" s="125"/>
      <c r="AB235" s="125"/>
      <c r="AC235" s="125"/>
      <c r="AD235" s="125"/>
      <c r="AE235" t="s">
        <v>590</v>
      </c>
      <c r="AF235" s="178"/>
      <c r="AG235" s="178"/>
      <c r="AH235" s="175"/>
      <c r="AI235" s="175"/>
    </row>
    <row r="236" spans="1:38" s="163" customFormat="1">
      <c r="A236" s="332" t="str">
        <f ca="1">'Basic Story Data'!A30</f>
        <v>Tempter</v>
      </c>
      <c r="B236" s="332"/>
      <c r="C236" s="325" t="str">
        <f ca="1">C203</f>
        <v>Overall Character Profile</v>
      </c>
      <c r="D236" s="325"/>
      <c r="E236" s="325"/>
      <c r="F236" s="325"/>
      <c r="G236" s="325"/>
      <c r="H236" s="325"/>
      <c r="I236" s="325"/>
      <c r="J236" s="325"/>
      <c r="K236" s="325"/>
      <c r="L236" s="326">
        <f>B240</f>
        <v>0</v>
      </c>
      <c r="M236" s="326"/>
      <c r="N236" s="326"/>
      <c r="O236" s="326"/>
      <c r="P236" s="326"/>
      <c r="Q236" s="326"/>
      <c r="R236" s="186"/>
      <c r="S236" s="186"/>
      <c r="T236" s="186"/>
      <c r="U236" s="186"/>
      <c r="V236" s="186"/>
      <c r="W236" s="186"/>
      <c r="X236" s="186"/>
      <c r="Y236" s="186"/>
      <c r="Z236" s="186"/>
      <c r="AA236" s="186"/>
      <c r="AB236" s="186"/>
      <c r="AC236" s="186"/>
      <c r="AD236" s="186"/>
      <c r="AE236" t="s">
        <v>591</v>
      </c>
      <c r="AF236" s="186"/>
      <c r="AG236" s="178"/>
      <c r="AL236" s="174"/>
    </row>
    <row r="237" spans="1:38" s="174" customFormat="1">
      <c r="A237" s="185"/>
      <c r="B237" s="150" t="str">
        <f ca="1">'Basic Story Data'!B31:L31</f>
        <v> – the right-hand to the antagonist. The tempter doesn’t need to know the antagonist, but they both stand for the same thing: stopping the protagonist from achieving the protagonist’s goal. The tempter tries to manipulate and convince the protagonist to join the “dark side”. However, in the end, the tempter can change his/her mind and realize the benefit of joining the good guys.</v>
      </c>
      <c r="C237" s="125"/>
      <c r="D237" s="125"/>
      <c r="E237" s="125"/>
      <c r="F237" s="125"/>
      <c r="G237" s="125"/>
      <c r="H237" s="165"/>
      <c r="I237" s="165"/>
      <c r="J237" s="165"/>
      <c r="K237" s="165"/>
      <c r="L237" s="165"/>
      <c r="M237" s="125"/>
      <c r="N237" s="193" t="s">
        <v>143</v>
      </c>
      <c r="O237" s="125"/>
      <c r="P237" s="125"/>
      <c r="Q237" s="125"/>
      <c r="R237" s="125"/>
      <c r="S237" s="125"/>
      <c r="T237" s="125"/>
      <c r="U237" s="125"/>
      <c r="V237" s="125"/>
      <c r="W237" s="125"/>
      <c r="X237" s="125"/>
      <c r="Y237" s="125"/>
      <c r="Z237" s="125"/>
      <c r="AA237" s="125"/>
      <c r="AB237" s="125"/>
      <c r="AC237" s="125"/>
      <c r="AD237" s="178"/>
      <c r="AE237" t="s">
        <v>592</v>
      </c>
      <c r="AF237" s="180"/>
      <c r="AG237" s="180"/>
    </row>
    <row r="238" spans="1:38" s="174" customFormat="1">
      <c r="A238" s="185"/>
      <c r="B238" s="165"/>
      <c r="C238" s="125"/>
      <c r="D238" s="125"/>
      <c r="E238" s="125"/>
      <c r="F238" s="125"/>
      <c r="G238" s="125"/>
      <c r="H238" s="125"/>
      <c r="I238" s="125"/>
      <c r="J238" s="165"/>
      <c r="K238" s="165"/>
      <c r="L238" s="165"/>
      <c r="M238" s="165"/>
      <c r="N238" s="165"/>
      <c r="O238" s="165"/>
      <c r="P238" s="165"/>
      <c r="Q238" s="125"/>
      <c r="R238" s="125"/>
      <c r="S238" s="125"/>
      <c r="T238" s="125"/>
      <c r="U238" s="125"/>
      <c r="V238" s="125"/>
      <c r="W238" s="125"/>
      <c r="X238" s="125"/>
      <c r="Y238" s="125"/>
      <c r="Z238" s="125"/>
      <c r="AA238" s="125"/>
      <c r="AB238" s="125"/>
      <c r="AC238" s="125"/>
      <c r="AD238" s="125"/>
      <c r="AE238" t="s">
        <v>593</v>
      </c>
      <c r="AF238" s="178"/>
      <c r="AG238" s="180"/>
      <c r="AH238" s="175"/>
      <c r="AI238" s="175"/>
    </row>
    <row r="239" spans="1:38" s="174" customFormat="1">
      <c r="A239" s="165"/>
      <c r="B239" s="176" t="s">
        <v>1051</v>
      </c>
      <c r="C239" s="176"/>
      <c r="D239" s="176" t="s">
        <v>1052</v>
      </c>
      <c r="E239" s="176"/>
      <c r="F239" s="133" t="s">
        <v>491</v>
      </c>
      <c r="G239" s="133"/>
      <c r="H239" s="176" t="s">
        <v>1053</v>
      </c>
      <c r="I239" s="176"/>
      <c r="J239" s="177" t="s">
        <v>3873</v>
      </c>
      <c r="K239" s="177"/>
      <c r="L239" s="177"/>
      <c r="M239" s="178"/>
      <c r="N239" s="179"/>
      <c r="O239" s="179"/>
      <c r="P239" s="179"/>
      <c r="Q239" s="178"/>
      <c r="R239" s="178"/>
      <c r="S239" s="178"/>
      <c r="T239" s="178"/>
      <c r="U239" s="178"/>
      <c r="V239" s="178"/>
      <c r="W239" s="178"/>
      <c r="X239" s="178"/>
      <c r="Y239" s="178"/>
      <c r="Z239" s="178"/>
      <c r="AA239" s="178"/>
      <c r="AB239" s="178"/>
      <c r="AC239" s="178"/>
      <c r="AD239" s="178"/>
      <c r="AE239" t="s">
        <v>594</v>
      </c>
      <c r="AF239" s="178"/>
      <c r="AG239" s="186"/>
      <c r="AH239" s="175"/>
      <c r="AI239" s="175"/>
    </row>
    <row r="240" spans="1:38" s="174" customFormat="1">
      <c r="A240" s="181"/>
      <c r="B240" s="272">
        <f ca="1">'Basic Story Data'!B30:C30</f>
        <v>0</v>
      </c>
      <c r="C240" s="274"/>
      <c r="D240" s="272">
        <f ca="1">'Basic Story Data'!D30:E30</f>
        <v>0</v>
      </c>
      <c r="E240" s="274"/>
      <c r="F240" s="329" t="s">
        <v>492</v>
      </c>
      <c r="G240" s="331"/>
      <c r="H240" s="308">
        <f ca="1">'Basic Story Data'!F30</f>
        <v>0</v>
      </c>
      <c r="I240" s="333"/>
      <c r="J240" s="272"/>
      <c r="K240" s="273"/>
      <c r="L240" s="274"/>
      <c r="M240" s="178"/>
      <c r="N240" s="178"/>
      <c r="O240" s="178"/>
      <c r="P240" s="178"/>
      <c r="Q240" s="178"/>
      <c r="R240" s="180"/>
      <c r="S240" s="180"/>
      <c r="T240" s="180"/>
      <c r="U240" s="180"/>
      <c r="V240" s="180"/>
      <c r="W240" s="180"/>
      <c r="X240" s="180"/>
      <c r="Y240" s="180"/>
      <c r="Z240" s="180"/>
      <c r="AA240" s="180"/>
      <c r="AB240" s="180"/>
      <c r="AC240" s="180"/>
      <c r="AD240" s="180"/>
      <c r="AE240" t="s">
        <v>595</v>
      </c>
      <c r="AF240" s="178"/>
      <c r="AG240" s="180"/>
    </row>
    <row r="241" spans="1:36" s="174" customFormat="1">
      <c r="A241" s="185"/>
      <c r="B241" s="149"/>
      <c r="C241" s="149"/>
      <c r="D241" s="149"/>
      <c r="E241" s="149"/>
      <c r="F241" s="125"/>
      <c r="G241" s="125"/>
      <c r="H241" s="148" t="s">
        <v>807</v>
      </c>
      <c r="I241" s="329"/>
      <c r="J241" s="330"/>
      <c r="K241" s="330"/>
      <c r="L241" s="331"/>
      <c r="M241" s="178"/>
      <c r="N241" s="178"/>
      <c r="O241" s="178"/>
      <c r="P241" s="178"/>
      <c r="Q241" s="178"/>
      <c r="R241" s="180"/>
      <c r="S241" s="180"/>
      <c r="T241" s="180"/>
      <c r="U241" s="180"/>
      <c r="V241" s="180"/>
      <c r="W241" s="180"/>
      <c r="X241" s="180"/>
      <c r="Y241" s="180"/>
      <c r="Z241" s="180"/>
      <c r="AA241" s="180"/>
      <c r="AB241" s="180"/>
      <c r="AC241" s="180"/>
      <c r="AD241" s="180"/>
      <c r="AE241" t="s">
        <v>596</v>
      </c>
      <c r="AF241" s="178"/>
      <c r="AG241" s="180"/>
    </row>
    <row r="242" spans="1:36" s="174" customFormat="1">
      <c r="A242" s="185"/>
      <c r="B242" s="125"/>
      <c r="C242" s="125"/>
      <c r="D242" s="125"/>
      <c r="E242" s="125"/>
      <c r="F242" s="125"/>
      <c r="G242" s="125"/>
      <c r="H242" s="125"/>
      <c r="I242" s="125"/>
      <c r="J242" s="165"/>
      <c r="K242" s="165"/>
      <c r="L242" s="165"/>
      <c r="M242" s="165"/>
      <c r="N242" s="165"/>
      <c r="O242" s="165"/>
      <c r="P242" s="165"/>
      <c r="Q242" s="125"/>
      <c r="R242" s="125"/>
      <c r="S242" s="125"/>
      <c r="T242" s="125"/>
      <c r="U242" s="125"/>
      <c r="V242" s="125"/>
      <c r="W242" s="125"/>
      <c r="X242" s="125"/>
      <c r="Y242" s="125"/>
      <c r="Z242" s="125"/>
      <c r="AA242" s="125"/>
      <c r="AB242" s="125"/>
      <c r="AC242" s="125"/>
      <c r="AD242" s="125"/>
      <c r="AE242" t="s">
        <v>597</v>
      </c>
      <c r="AF242" s="178"/>
      <c r="AG242" s="180"/>
      <c r="AH242" s="175"/>
      <c r="AI242" s="175"/>
    </row>
    <row r="243" spans="1:36" s="174" customFormat="1">
      <c r="A243" s="185"/>
      <c r="B243" s="176" t="s">
        <v>2807</v>
      </c>
      <c r="C243" s="176"/>
      <c r="D243" s="316" t="str">
        <f ca="1">'Basic Story Data'!X30</f>
        <v>Someone with this mindset believes that the context matters more than the content; the rules matter because they give order to society more than they matter themselves. They might go so far as to believe (possibly correctly) that their superiors have the right to interpret or define the rules as they see fit. Such characters believe in My Country / My Master, Right or Wrong, though the average example is someone who obeys any figure of authority (say, a policeman) without question, possibly even with admiration. In more extreme cases, this can lead to Just Following Orders, and whether or not they slip into Knight Templar or Lawful Evil territory is a question of whether said authority is evil and is getting them to commit atrocities — however, they still have moral lines they won't cross, and if their ethics are pushed too far, they will disobey, and are not above holding their superiors to account if they are found to be corrupt or incompetent. This is what separates them from Lawful Stupid.</v>
      </c>
      <c r="E243" s="317"/>
      <c r="F243" s="317"/>
      <c r="G243" s="317"/>
      <c r="H243" s="317"/>
      <c r="I243" s="317"/>
      <c r="J243" s="317"/>
      <c r="K243" s="317"/>
      <c r="L243" s="318"/>
      <c r="M243" s="165"/>
      <c r="N243" s="165"/>
      <c r="O243" s="165"/>
      <c r="P243" s="165"/>
      <c r="Q243" s="165"/>
      <c r="R243" s="125"/>
      <c r="S243" s="125"/>
      <c r="T243" s="125"/>
      <c r="U243" s="125"/>
      <c r="V243" s="125"/>
      <c r="W243" s="125"/>
      <c r="X243" s="125"/>
      <c r="Y243" s="125"/>
      <c r="Z243" s="125"/>
      <c r="AA243" s="125"/>
      <c r="AB243" s="125"/>
      <c r="AC243" s="125"/>
      <c r="AD243" s="125"/>
      <c r="AE243" t="s">
        <v>598</v>
      </c>
      <c r="AF243" s="125"/>
      <c r="AG243" s="178"/>
      <c r="AH243" s="175"/>
      <c r="AI243" s="175"/>
      <c r="AJ243" s="175"/>
    </row>
    <row r="244" spans="1:36" s="174" customFormat="1">
      <c r="A244" s="185"/>
      <c r="B244" s="308" t="str">
        <f ca="1">'Basic Story Data'!H30</f>
        <v>Lawful Neutral, rules foremost</v>
      </c>
      <c r="C244" s="333"/>
      <c r="D244" s="319"/>
      <c r="E244" s="320"/>
      <c r="F244" s="320"/>
      <c r="G244" s="320"/>
      <c r="H244" s="320"/>
      <c r="I244" s="320"/>
      <c r="J244" s="320"/>
      <c r="K244" s="320"/>
      <c r="L244" s="321"/>
      <c r="M244" s="165"/>
      <c r="N244" s="165"/>
      <c r="O244" s="165"/>
      <c r="P244" s="165"/>
      <c r="Q244" s="165"/>
      <c r="R244" s="125"/>
      <c r="S244" s="125"/>
      <c r="T244" s="125"/>
      <c r="U244" s="125"/>
      <c r="V244" s="125"/>
      <c r="W244" s="125"/>
      <c r="X244" s="125"/>
      <c r="Y244" s="125"/>
      <c r="Z244" s="125"/>
      <c r="AA244" s="125"/>
      <c r="AB244" s="125"/>
      <c r="AC244" s="125"/>
      <c r="AD244" s="125"/>
      <c r="AE244" t="s">
        <v>599</v>
      </c>
      <c r="AF244" s="125"/>
      <c r="AG244" s="178"/>
      <c r="AH244" s="175"/>
      <c r="AI244" s="175"/>
      <c r="AJ244" s="175"/>
    </row>
    <row r="245" spans="1:36" s="174" customFormat="1">
      <c r="A245" s="185"/>
      <c r="B245" s="125"/>
      <c r="C245" s="125"/>
      <c r="D245" s="319"/>
      <c r="E245" s="320"/>
      <c r="F245" s="320"/>
      <c r="G245" s="320"/>
      <c r="H245" s="320"/>
      <c r="I245" s="320"/>
      <c r="J245" s="320"/>
      <c r="K245" s="320"/>
      <c r="L245" s="321"/>
      <c r="M245" s="165"/>
      <c r="N245" s="165"/>
      <c r="O245" s="165"/>
      <c r="P245" s="165"/>
      <c r="Q245" s="165"/>
      <c r="R245" s="125"/>
      <c r="S245" s="125"/>
      <c r="T245" s="125"/>
      <c r="U245" s="125"/>
      <c r="V245" s="125"/>
      <c r="W245" s="125"/>
      <c r="X245" s="125"/>
      <c r="Y245" s="125"/>
      <c r="Z245" s="125"/>
      <c r="AA245" s="125"/>
      <c r="AB245" s="125"/>
      <c r="AC245" s="125"/>
      <c r="AD245" s="125"/>
      <c r="AE245" t="s">
        <v>600</v>
      </c>
      <c r="AF245" s="125"/>
      <c r="AG245" s="178"/>
      <c r="AH245" s="175"/>
      <c r="AI245" s="175"/>
      <c r="AJ245" s="175"/>
    </row>
    <row r="246" spans="1:36" s="174" customFormat="1">
      <c r="A246" s="185"/>
      <c r="B246" s="125"/>
      <c r="C246" s="125"/>
      <c r="D246" s="319"/>
      <c r="E246" s="320"/>
      <c r="F246" s="320"/>
      <c r="G246" s="320"/>
      <c r="H246" s="320"/>
      <c r="I246" s="320"/>
      <c r="J246" s="320"/>
      <c r="K246" s="320"/>
      <c r="L246" s="321"/>
      <c r="M246" s="165"/>
      <c r="N246" s="165"/>
      <c r="O246" s="165"/>
      <c r="P246" s="165"/>
      <c r="Q246" s="165"/>
      <c r="R246" s="125"/>
      <c r="S246" s="125"/>
      <c r="T246" s="125"/>
      <c r="U246" s="125"/>
      <c r="V246" s="125"/>
      <c r="W246" s="125"/>
      <c r="X246" s="125"/>
      <c r="Y246" s="125"/>
      <c r="Z246" s="125"/>
      <c r="AA246" s="125"/>
      <c r="AB246" s="125"/>
      <c r="AC246" s="125"/>
      <c r="AD246" s="125"/>
      <c r="AE246" t="s">
        <v>601</v>
      </c>
      <c r="AF246" s="125"/>
      <c r="AG246" s="178"/>
      <c r="AH246" s="175"/>
      <c r="AI246" s="175"/>
      <c r="AJ246" s="175"/>
    </row>
    <row r="247" spans="1:36" s="174" customFormat="1">
      <c r="A247" s="185"/>
      <c r="B247" s="125"/>
      <c r="C247" s="125"/>
      <c r="D247" s="319"/>
      <c r="E247" s="320"/>
      <c r="F247" s="320"/>
      <c r="G247" s="320"/>
      <c r="H247" s="320"/>
      <c r="I247" s="320"/>
      <c r="J247" s="320"/>
      <c r="K247" s="320"/>
      <c r="L247" s="321"/>
      <c r="M247" s="165"/>
      <c r="N247" s="165"/>
      <c r="O247" s="165"/>
      <c r="P247" s="165"/>
      <c r="Q247" s="165"/>
      <c r="R247" s="125"/>
      <c r="S247" s="125"/>
      <c r="T247" s="125"/>
      <c r="U247" s="125"/>
      <c r="V247" s="125"/>
      <c r="W247" s="125"/>
      <c r="X247" s="125"/>
      <c r="Y247" s="125"/>
      <c r="Z247" s="125"/>
      <c r="AA247" s="125"/>
      <c r="AB247" s="125"/>
      <c r="AC247" s="125"/>
      <c r="AD247" s="125"/>
      <c r="AE247" t="s">
        <v>602</v>
      </c>
      <c r="AF247" s="125"/>
      <c r="AG247" s="178"/>
      <c r="AH247" s="175"/>
      <c r="AI247" s="175"/>
      <c r="AJ247" s="175"/>
    </row>
    <row r="248" spans="1:36" s="174" customFormat="1">
      <c r="A248" s="185"/>
      <c r="B248" s="125"/>
      <c r="C248" s="125"/>
      <c r="D248" s="319"/>
      <c r="E248" s="320"/>
      <c r="F248" s="320"/>
      <c r="G248" s="320"/>
      <c r="H248" s="320"/>
      <c r="I248" s="320"/>
      <c r="J248" s="320"/>
      <c r="K248" s="320"/>
      <c r="L248" s="321"/>
      <c r="M248" s="165"/>
      <c r="N248" s="165"/>
      <c r="O248" s="165"/>
      <c r="P248" s="165"/>
      <c r="Q248" s="165"/>
      <c r="R248" s="125"/>
      <c r="S248" s="125"/>
      <c r="T248" s="125"/>
      <c r="U248" s="125"/>
      <c r="V248" s="125"/>
      <c r="W248" s="125"/>
      <c r="X248" s="125"/>
      <c r="Y248" s="125"/>
      <c r="Z248" s="125"/>
      <c r="AA248" s="125"/>
      <c r="AB248" s="125"/>
      <c r="AC248" s="125"/>
      <c r="AD248" s="125"/>
      <c r="AE248" s="78" t="s">
        <v>603</v>
      </c>
      <c r="AF248" s="125"/>
      <c r="AG248" s="178"/>
      <c r="AH248" s="175"/>
      <c r="AI248" s="175"/>
      <c r="AJ248" s="175"/>
    </row>
    <row r="249" spans="1:36" s="174" customFormat="1">
      <c r="A249" s="185"/>
      <c r="B249" s="165"/>
      <c r="C249" s="165"/>
      <c r="D249" s="322"/>
      <c r="E249" s="323"/>
      <c r="F249" s="323"/>
      <c r="G249" s="323"/>
      <c r="H249" s="323"/>
      <c r="I249" s="323"/>
      <c r="J249" s="323"/>
      <c r="K249" s="323"/>
      <c r="L249" s="324"/>
      <c r="M249" s="165"/>
      <c r="N249" s="165"/>
      <c r="O249" s="165"/>
      <c r="P249" s="165"/>
      <c r="Q249" s="165"/>
      <c r="R249" s="125"/>
      <c r="S249" s="125"/>
      <c r="T249" s="125"/>
      <c r="U249" s="125"/>
      <c r="V249" s="125"/>
      <c r="W249" s="125"/>
      <c r="X249" s="125"/>
      <c r="Y249" s="125"/>
      <c r="Z249" s="125"/>
      <c r="AA249" s="125"/>
      <c r="AB249" s="125"/>
      <c r="AC249" s="125"/>
      <c r="AD249" s="125"/>
      <c r="AE249" t="s">
        <v>604</v>
      </c>
      <c r="AF249" s="125"/>
      <c r="AG249" s="178"/>
      <c r="AH249" s="175"/>
      <c r="AI249" s="175"/>
      <c r="AJ249" s="175"/>
    </row>
    <row r="250" spans="1:36" s="174" customFormat="1">
      <c r="A250" s="185"/>
      <c r="B250" s="176" t="s">
        <v>1056</v>
      </c>
      <c r="C250" s="176"/>
      <c r="D250" s="316" t="str">
        <f ca="1">'Basic Story Data'!Z30</f>
        <v>For ENTPs the driving quality in their lives is their attention to the outer world of possibilities; they are excited by continuous involvement in anything new, whether it be new ideas, new people, or new activities. They look for patterns and meaning in the world, and they often have a deep need to analyze, to understand, and to know the nature of things. ENTPs are typically energetic, enthusiastic people who lead spontaneous and adaptable lives.</v>
      </c>
      <c r="E250" s="317"/>
      <c r="F250" s="317"/>
      <c r="G250" s="317"/>
      <c r="H250" s="317"/>
      <c r="I250" s="317"/>
      <c r="J250" s="317"/>
      <c r="K250" s="317"/>
      <c r="L250" s="318"/>
      <c r="M250" s="165"/>
      <c r="N250" s="165"/>
      <c r="O250" s="165"/>
      <c r="P250" s="165"/>
      <c r="Q250" s="165"/>
      <c r="R250" s="125"/>
      <c r="S250" s="125"/>
      <c r="T250" s="125"/>
      <c r="U250" s="125"/>
      <c r="V250" s="125"/>
      <c r="W250" s="125"/>
      <c r="X250" s="125"/>
      <c r="Y250" s="125"/>
      <c r="Z250" s="125"/>
      <c r="AA250" s="125"/>
      <c r="AB250" s="125"/>
      <c r="AC250" s="125"/>
      <c r="AD250" s="125"/>
      <c r="AE250" s="78" t="s">
        <v>605</v>
      </c>
      <c r="AF250" s="125"/>
      <c r="AG250" s="178"/>
      <c r="AH250" s="175"/>
      <c r="AI250" s="175"/>
      <c r="AJ250" s="175"/>
    </row>
    <row r="251" spans="1:36" s="174" customFormat="1">
      <c r="A251" s="185"/>
      <c r="B251" s="308" t="str">
        <f ca="1">'Basic Story Data'!I30</f>
        <v>ENTP</v>
      </c>
      <c r="C251" s="309"/>
      <c r="D251" s="319"/>
      <c r="E251" s="320"/>
      <c r="F251" s="320"/>
      <c r="G251" s="320"/>
      <c r="H251" s="320"/>
      <c r="I251" s="320"/>
      <c r="J251" s="320"/>
      <c r="K251" s="320"/>
      <c r="L251" s="321"/>
      <c r="M251" s="165"/>
      <c r="N251" s="165"/>
      <c r="O251" s="165"/>
      <c r="P251" s="165"/>
      <c r="Q251" s="165"/>
      <c r="R251" s="125"/>
      <c r="S251" s="125"/>
      <c r="T251" s="125"/>
      <c r="U251" s="125"/>
      <c r="V251" s="125"/>
      <c r="W251" s="125"/>
      <c r="X251" s="125"/>
      <c r="Y251" s="125"/>
      <c r="Z251" s="125"/>
      <c r="AA251" s="125"/>
      <c r="AB251" s="125"/>
      <c r="AC251" s="125"/>
      <c r="AD251" s="125"/>
      <c r="AE251" s="78" t="s">
        <v>606</v>
      </c>
      <c r="AF251" s="125"/>
      <c r="AG251" s="178"/>
      <c r="AH251" s="175"/>
      <c r="AI251" s="175"/>
      <c r="AJ251" s="175"/>
    </row>
    <row r="252" spans="1:36" s="174" customFormat="1">
      <c r="A252" s="185"/>
      <c r="B252" s="125"/>
      <c r="C252" s="125"/>
      <c r="D252" s="319"/>
      <c r="E252" s="320"/>
      <c r="F252" s="320"/>
      <c r="G252" s="320"/>
      <c r="H252" s="320"/>
      <c r="I252" s="320"/>
      <c r="J252" s="320"/>
      <c r="K252" s="320"/>
      <c r="L252" s="321"/>
      <c r="M252" s="165"/>
      <c r="N252" s="165"/>
      <c r="O252" s="165"/>
      <c r="P252" s="165"/>
      <c r="Q252" s="165"/>
      <c r="R252" s="125"/>
      <c r="S252" s="125"/>
      <c r="T252" s="125"/>
      <c r="U252" s="125"/>
      <c r="V252" s="125"/>
      <c r="W252" s="125"/>
      <c r="X252" s="125"/>
      <c r="Y252" s="125"/>
      <c r="Z252" s="125"/>
      <c r="AA252" s="125"/>
      <c r="AB252" s="125"/>
      <c r="AC252" s="125"/>
      <c r="AD252" s="125"/>
      <c r="AE252" t="s">
        <v>607</v>
      </c>
      <c r="AF252" s="125"/>
      <c r="AG252" s="178"/>
      <c r="AH252" s="175"/>
      <c r="AI252" s="175"/>
      <c r="AJ252" s="175"/>
    </row>
    <row r="253" spans="1:36" s="174" customFormat="1">
      <c r="A253" s="185"/>
      <c r="B253" s="165"/>
      <c r="C253" s="165"/>
      <c r="D253" s="322"/>
      <c r="E253" s="323"/>
      <c r="F253" s="323"/>
      <c r="G253" s="323"/>
      <c r="H253" s="323"/>
      <c r="I253" s="323"/>
      <c r="J253" s="323"/>
      <c r="K253" s="323"/>
      <c r="L253" s="324"/>
      <c r="M253" s="165"/>
      <c r="N253" s="191" t="s">
        <v>917</v>
      </c>
      <c r="O253" s="192"/>
      <c r="P253" s="192"/>
      <c r="Q253" s="192"/>
      <c r="R253" s="125"/>
      <c r="S253" s="125"/>
      <c r="T253" s="125"/>
      <c r="U253" s="125"/>
      <c r="V253" s="125"/>
      <c r="W253" s="125"/>
      <c r="X253" s="125"/>
      <c r="Y253" s="125"/>
      <c r="Z253" s="125"/>
      <c r="AA253" s="125"/>
      <c r="AB253" s="125"/>
      <c r="AC253" s="125"/>
      <c r="AD253" s="125"/>
      <c r="AE253" t="s">
        <v>608</v>
      </c>
      <c r="AF253" s="125"/>
      <c r="AG253" s="178"/>
      <c r="AH253" s="175"/>
      <c r="AI253" s="175"/>
      <c r="AJ253" s="175"/>
    </row>
    <row r="254" spans="1:36" s="174" customFormat="1">
      <c r="A254" s="185"/>
      <c r="B254" s="176" t="s">
        <v>1054</v>
      </c>
      <c r="C254" s="176"/>
      <c r="D254" s="316" t="str">
        <f ca="1">'Basic Story Data'!T30</f>
        <v>The Hero, or a member of the heroic band, finds a Mentor with secret techniques to teach. The student eagerly signs on, only to learn later that there's a catch — the mentor is evil, has a hidden agenda of his own, and those new abilities are seriously nasty (certainly not useless). The student may feel "soiled" by having learned these techniques and might swear off ever using them again, or they might have to wrestle with temptation against using them regularly. Of course, it's only a matter of time until there's a great need, and out will come the evil technique because It's the Only Way. Cue evil mentor's So Proud of You and and the hero's Your Approval Fills Me with Shame. The Evil Mentor will lead them down the path to the Dark Side.</v>
      </c>
      <c r="E254" s="317"/>
      <c r="F254" s="317"/>
      <c r="G254" s="317"/>
      <c r="H254" s="317"/>
      <c r="I254" s="317"/>
      <c r="J254" s="317"/>
      <c r="K254" s="317"/>
      <c r="L254" s="318"/>
      <c r="M254" s="165"/>
      <c r="N254" s="190"/>
      <c r="O254" s="159"/>
      <c r="P254" s="159"/>
      <c r="Q254" s="160"/>
      <c r="R254" s="125"/>
      <c r="S254" s="125"/>
      <c r="T254" s="125"/>
      <c r="U254" s="125"/>
      <c r="V254" s="125"/>
      <c r="W254" s="125"/>
      <c r="X254" s="125"/>
      <c r="Y254" s="125"/>
      <c r="Z254" s="125"/>
      <c r="AA254" s="125"/>
      <c r="AB254" s="125"/>
      <c r="AC254" s="125"/>
      <c r="AD254" s="125"/>
      <c r="AE254" s="78" t="s">
        <v>609</v>
      </c>
      <c r="AF254" s="125"/>
      <c r="AG254" s="178"/>
      <c r="AH254" s="175"/>
      <c r="AI254" s="175"/>
      <c r="AJ254" s="175"/>
    </row>
    <row r="255" spans="1:36" s="174" customFormat="1">
      <c r="A255" s="185"/>
      <c r="B255" s="308" t="str">
        <f ca="1">'Basic Story Data'!J30</f>
        <v>Evil Mentor</v>
      </c>
      <c r="C255" s="309"/>
      <c r="D255" s="319"/>
      <c r="E255" s="320"/>
      <c r="F255" s="320"/>
      <c r="G255" s="320"/>
      <c r="H255" s="320"/>
      <c r="I255" s="320"/>
      <c r="J255" s="320"/>
      <c r="K255" s="320"/>
      <c r="L255" s="321"/>
      <c r="M255" s="165"/>
      <c r="N255" s="161"/>
      <c r="O255" s="136"/>
      <c r="P255" s="136"/>
      <c r="Q255" s="157"/>
      <c r="R255" s="125"/>
      <c r="S255" s="125"/>
      <c r="T255" s="125"/>
      <c r="U255" s="125"/>
      <c r="V255" s="125"/>
      <c r="W255" s="125"/>
      <c r="X255" s="125"/>
      <c r="Y255" s="125"/>
      <c r="Z255" s="125"/>
      <c r="AA255" s="125"/>
      <c r="AB255" s="125"/>
      <c r="AC255" s="125"/>
      <c r="AD255" s="125"/>
      <c r="AE255" s="78" t="s">
        <v>133</v>
      </c>
      <c r="AF255" s="178"/>
      <c r="AG255" s="178"/>
      <c r="AH255" s="175"/>
      <c r="AI255" s="175"/>
    </row>
    <row r="256" spans="1:36" s="174" customFormat="1">
      <c r="A256" s="185"/>
      <c r="B256" s="125"/>
      <c r="C256" s="125"/>
      <c r="D256" s="319"/>
      <c r="E256" s="320"/>
      <c r="F256" s="320"/>
      <c r="G256" s="320"/>
      <c r="H256" s="320"/>
      <c r="I256" s="320"/>
      <c r="J256" s="320"/>
      <c r="K256" s="320"/>
      <c r="L256" s="321"/>
      <c r="M256" s="165"/>
      <c r="N256" s="161"/>
      <c r="O256" s="136"/>
      <c r="P256" s="136"/>
      <c r="Q256" s="157"/>
      <c r="R256" s="125"/>
      <c r="S256" s="125"/>
      <c r="T256" s="125"/>
      <c r="U256" s="125"/>
      <c r="V256" s="125"/>
      <c r="W256" s="125"/>
      <c r="X256" s="125"/>
      <c r="Y256" s="125"/>
      <c r="Z256" s="125"/>
      <c r="AA256" s="125"/>
      <c r="AB256" s="125"/>
      <c r="AC256" s="125"/>
      <c r="AD256" s="125"/>
      <c r="AE256" t="s">
        <v>134</v>
      </c>
      <c r="AF256" s="178"/>
      <c r="AG256" s="178"/>
      <c r="AH256" s="175"/>
      <c r="AI256" s="175"/>
    </row>
    <row r="257" spans="1:38" s="174" customFormat="1">
      <c r="A257" s="185"/>
      <c r="B257" s="125"/>
      <c r="C257" s="125"/>
      <c r="D257" s="319"/>
      <c r="E257" s="320"/>
      <c r="F257" s="320"/>
      <c r="G257" s="320"/>
      <c r="H257" s="320"/>
      <c r="I257" s="320"/>
      <c r="J257" s="320"/>
      <c r="K257" s="320"/>
      <c r="L257" s="321"/>
      <c r="M257" s="165"/>
      <c r="N257" s="161"/>
      <c r="O257" s="136"/>
      <c r="P257" s="136"/>
      <c r="Q257" s="157"/>
      <c r="R257" s="125"/>
      <c r="S257" s="125"/>
      <c r="T257" s="125"/>
      <c r="U257" s="125"/>
      <c r="V257" s="125"/>
      <c r="W257" s="125"/>
      <c r="X257" s="125"/>
      <c r="Y257" s="125"/>
      <c r="Z257" s="125"/>
      <c r="AA257" s="125"/>
      <c r="AB257" s="125"/>
      <c r="AC257" s="125"/>
      <c r="AD257" s="125"/>
      <c r="AE257" t="s">
        <v>135</v>
      </c>
      <c r="AF257" s="178"/>
      <c r="AG257" s="178"/>
      <c r="AH257" s="175"/>
      <c r="AI257" s="175"/>
    </row>
    <row r="258" spans="1:38" s="174" customFormat="1">
      <c r="A258" s="185"/>
      <c r="B258" s="125"/>
      <c r="C258" s="125"/>
      <c r="D258" s="322"/>
      <c r="E258" s="323"/>
      <c r="F258" s="323"/>
      <c r="G258" s="323"/>
      <c r="H258" s="323"/>
      <c r="I258" s="323"/>
      <c r="J258" s="323"/>
      <c r="K258" s="323"/>
      <c r="L258" s="324"/>
      <c r="M258" s="165"/>
      <c r="N258" s="162"/>
      <c r="O258" s="140"/>
      <c r="P258" s="140"/>
      <c r="Q258" s="158"/>
      <c r="R258" s="125"/>
      <c r="S258" s="125"/>
      <c r="T258" s="125"/>
      <c r="U258" s="125"/>
      <c r="V258" s="125"/>
      <c r="W258" s="125"/>
      <c r="X258" s="125"/>
      <c r="Y258" s="125"/>
      <c r="Z258" s="125"/>
      <c r="AA258" s="125"/>
      <c r="AB258" s="125"/>
      <c r="AC258" s="125"/>
      <c r="AD258" s="125"/>
      <c r="AE258" t="s">
        <v>136</v>
      </c>
      <c r="AF258" s="178"/>
      <c r="AG258" s="180"/>
      <c r="AH258" s="175"/>
      <c r="AI258" s="175"/>
    </row>
    <row r="259" spans="1:38" s="174" customFormat="1">
      <c r="A259" s="185"/>
      <c r="B259" s="327" t="s">
        <v>1057</v>
      </c>
      <c r="C259" s="328"/>
      <c r="D259" s="316" t="str">
        <f ca="1">'Basic Story Data'!V30</f>
        <v>Heroism is a high-risk job. When The Hero is the only one who can defeat the Big Bad, the Big Bad and their Evil Minions are going to be coming after this Chosen One everywhere they go. You may be the only one who can protect the city, or the kingdom, or the Magical Land, or the universe, but while you're working on that, who's going to protect you? You need the Hero Secret Service: Heroes "R" Us for The Hero! Twenty-four hour protection from any and all accidental or intentional premature causes of death that may hinder you on The Hero's Journey. They'll keep your Secret Identity secret, guard you while moving between headquarters, provide distractions, take out the Mooks so you can save your strength, and if necessary, make Heroic Sacrifices for you, thereby providing substantial Heroic Resolve to get you through the culminating grand battle. Working for the Hero Secret Service is also hazardous. Contractual Immortality is significantly decreased, and it's not personal as far as the Big Bad is concerned.</v>
      </c>
      <c r="E259" s="317"/>
      <c r="F259" s="317"/>
      <c r="G259" s="317"/>
      <c r="H259" s="317"/>
      <c r="I259" s="317"/>
      <c r="J259" s="317"/>
      <c r="K259" s="317"/>
      <c r="L259" s="318"/>
      <c r="M259" s="165"/>
      <c r="N259" s="190"/>
      <c r="O259" s="159"/>
      <c r="P259" s="159"/>
      <c r="Q259" s="160"/>
      <c r="R259" s="125"/>
      <c r="S259" s="125"/>
      <c r="T259" s="125"/>
      <c r="U259" s="125"/>
      <c r="V259" s="125"/>
      <c r="W259" s="125"/>
      <c r="X259" s="125"/>
      <c r="Y259" s="125"/>
      <c r="Z259" s="125"/>
      <c r="AA259" s="125"/>
      <c r="AB259" s="125"/>
      <c r="AC259" s="125"/>
      <c r="AD259" s="125"/>
      <c r="AE259" t="s">
        <v>137</v>
      </c>
      <c r="AF259" s="178"/>
      <c r="AG259" s="180"/>
      <c r="AH259" s="175"/>
      <c r="AI259" s="175"/>
    </row>
    <row r="260" spans="1:38" s="174" customFormat="1">
      <c r="A260" s="185"/>
      <c r="B260" s="308" t="str">
        <f ca="1">'Basic Story Data'!L30</f>
        <v>Hero Secret Service</v>
      </c>
      <c r="C260" s="309"/>
      <c r="D260" s="319"/>
      <c r="E260" s="320"/>
      <c r="F260" s="320"/>
      <c r="G260" s="320"/>
      <c r="H260" s="320"/>
      <c r="I260" s="320"/>
      <c r="J260" s="320"/>
      <c r="K260" s="320"/>
      <c r="L260" s="321"/>
      <c r="M260" s="165"/>
      <c r="N260" s="161"/>
      <c r="O260" s="136"/>
      <c r="P260" s="136"/>
      <c r="Q260" s="157"/>
      <c r="R260" s="125"/>
      <c r="S260" s="125"/>
      <c r="T260" s="125"/>
      <c r="U260" s="125"/>
      <c r="V260" s="125"/>
      <c r="W260" s="125"/>
      <c r="X260" s="125"/>
      <c r="Y260" s="125"/>
      <c r="Z260" s="125"/>
      <c r="AA260" s="125"/>
      <c r="AB260" s="125"/>
      <c r="AC260" s="125"/>
      <c r="AD260" s="125"/>
      <c r="AE260" t="s">
        <v>138</v>
      </c>
      <c r="AF260" s="125"/>
      <c r="AG260" s="180"/>
      <c r="AH260" s="175"/>
      <c r="AI260" s="175"/>
      <c r="AJ260" s="175"/>
    </row>
    <row r="261" spans="1:38" s="174" customFormat="1">
      <c r="A261" s="185"/>
      <c r="B261" s="125"/>
      <c r="C261" s="125"/>
      <c r="D261" s="319"/>
      <c r="E261" s="320"/>
      <c r="F261" s="320"/>
      <c r="G261" s="320"/>
      <c r="H261" s="320"/>
      <c r="I261" s="320"/>
      <c r="J261" s="320"/>
      <c r="K261" s="320"/>
      <c r="L261" s="321"/>
      <c r="M261" s="165"/>
      <c r="N261" s="161"/>
      <c r="O261" s="136"/>
      <c r="P261" s="136"/>
      <c r="Q261" s="157"/>
      <c r="R261" s="125"/>
      <c r="S261" s="125"/>
      <c r="T261" s="125"/>
      <c r="U261" s="125"/>
      <c r="V261" s="125"/>
      <c r="W261" s="125"/>
      <c r="X261" s="125"/>
      <c r="Y261" s="125"/>
      <c r="Z261" s="125"/>
      <c r="AA261" s="125"/>
      <c r="AB261" s="125"/>
      <c r="AC261" s="125"/>
      <c r="AD261" s="125"/>
      <c r="AE261" t="s">
        <v>139</v>
      </c>
      <c r="AF261" s="125"/>
      <c r="AG261" s="180"/>
      <c r="AH261" s="175"/>
      <c r="AI261" s="175"/>
      <c r="AJ261" s="175"/>
    </row>
    <row r="262" spans="1:38" s="174" customFormat="1">
      <c r="A262" s="185"/>
      <c r="B262" s="125"/>
      <c r="C262" s="125"/>
      <c r="D262" s="319"/>
      <c r="E262" s="320"/>
      <c r="F262" s="320"/>
      <c r="G262" s="320"/>
      <c r="H262" s="320"/>
      <c r="I262" s="320"/>
      <c r="J262" s="320"/>
      <c r="K262" s="320"/>
      <c r="L262" s="321"/>
      <c r="M262" s="165"/>
      <c r="N262" s="161"/>
      <c r="O262" s="136"/>
      <c r="P262" s="136"/>
      <c r="Q262" s="157"/>
      <c r="R262" s="125"/>
      <c r="S262" s="125"/>
      <c r="T262" s="125"/>
      <c r="U262" s="125"/>
      <c r="V262" s="125"/>
      <c r="W262" s="125"/>
      <c r="X262" s="125"/>
      <c r="Y262" s="125"/>
      <c r="Z262" s="125"/>
      <c r="AA262" s="125"/>
      <c r="AB262" s="125"/>
      <c r="AC262" s="125"/>
      <c r="AD262" s="125"/>
      <c r="AE262" t="s">
        <v>386</v>
      </c>
      <c r="AF262" s="125"/>
      <c r="AG262" s="178"/>
      <c r="AH262" s="175"/>
      <c r="AI262" s="175"/>
      <c r="AJ262" s="175"/>
    </row>
    <row r="263" spans="1:38" s="174" customFormat="1">
      <c r="A263" s="185"/>
      <c r="B263" s="125"/>
      <c r="C263" s="125"/>
      <c r="D263" s="322"/>
      <c r="E263" s="323"/>
      <c r="F263" s="323"/>
      <c r="G263" s="323"/>
      <c r="H263" s="323"/>
      <c r="I263" s="323"/>
      <c r="J263" s="323"/>
      <c r="K263" s="323"/>
      <c r="L263" s="324"/>
      <c r="M263" s="165"/>
      <c r="N263" s="162"/>
      <c r="O263" s="140"/>
      <c r="P263" s="140"/>
      <c r="Q263" s="158"/>
      <c r="R263" s="125"/>
      <c r="S263" s="125"/>
      <c r="T263" s="125"/>
      <c r="U263" s="125"/>
      <c r="V263" s="125"/>
      <c r="W263" s="125"/>
      <c r="X263" s="125"/>
      <c r="Y263" s="125"/>
      <c r="Z263" s="125"/>
      <c r="AA263" s="125"/>
      <c r="AB263" s="125"/>
      <c r="AC263" s="125"/>
      <c r="AD263" s="125"/>
      <c r="AE263" t="s">
        <v>387</v>
      </c>
      <c r="AF263" s="125"/>
      <c r="AG263" s="178"/>
      <c r="AH263" s="175"/>
      <c r="AI263" s="175"/>
      <c r="AJ263" s="175"/>
      <c r="AL263" s="163"/>
    </row>
    <row r="264" spans="1:38" s="174" customFormat="1">
      <c r="A264" s="185"/>
      <c r="B264" s="320" t="s">
        <v>916</v>
      </c>
      <c r="C264" s="320"/>
      <c r="D264" s="310" t="s">
        <v>820</v>
      </c>
      <c r="E264" s="311"/>
      <c r="F264" s="311"/>
      <c r="G264" s="311"/>
      <c r="H264" s="311"/>
      <c r="I264" s="311"/>
      <c r="J264" s="311"/>
      <c r="K264" s="311"/>
      <c r="L264" s="312"/>
      <c r="M264" s="165"/>
      <c r="N264" s="313"/>
      <c r="O264" s="314"/>
      <c r="P264" s="314"/>
      <c r="Q264" s="315"/>
      <c r="R264" s="125"/>
      <c r="S264" s="125"/>
      <c r="T264" s="125"/>
      <c r="U264" s="125"/>
      <c r="V264" s="125"/>
      <c r="W264" s="125"/>
      <c r="X264" s="125"/>
      <c r="Y264" s="125"/>
      <c r="Z264" s="125"/>
      <c r="AA264" s="125"/>
      <c r="AB264" s="125"/>
      <c r="AC264" s="125"/>
      <c r="AD264" s="125"/>
      <c r="AE264" t="s">
        <v>388</v>
      </c>
      <c r="AF264" s="125"/>
      <c r="AG264" s="178"/>
      <c r="AH264" s="175"/>
      <c r="AI264" s="175"/>
      <c r="AJ264" s="175"/>
    </row>
    <row r="265" spans="1:38" s="174" customFormat="1">
      <c r="A265" s="185"/>
      <c r="B265" s="125"/>
      <c r="C265" s="125"/>
      <c r="D265" s="310" t="s">
        <v>458</v>
      </c>
      <c r="E265" s="311"/>
      <c r="F265" s="311"/>
      <c r="G265" s="311"/>
      <c r="H265" s="311"/>
      <c r="I265" s="311"/>
      <c r="J265" s="311"/>
      <c r="K265" s="311"/>
      <c r="L265" s="312"/>
      <c r="M265" s="165"/>
      <c r="N265" s="313"/>
      <c r="O265" s="314"/>
      <c r="P265" s="314"/>
      <c r="Q265" s="315"/>
      <c r="R265" s="125"/>
      <c r="S265" s="125"/>
      <c r="T265" s="125"/>
      <c r="U265" s="125"/>
      <c r="V265" s="125"/>
      <c r="W265" s="125"/>
      <c r="X265" s="125"/>
      <c r="Y265" s="125"/>
      <c r="Z265" s="125"/>
      <c r="AA265" s="125"/>
      <c r="AB265" s="125"/>
      <c r="AC265" s="125"/>
      <c r="AD265" s="125"/>
      <c r="AE265" t="s">
        <v>389</v>
      </c>
      <c r="AF265" s="125"/>
      <c r="AG265" s="178"/>
      <c r="AH265" s="175"/>
      <c r="AI265" s="175"/>
      <c r="AJ265" s="175"/>
    </row>
    <row r="266" spans="1:38" s="174" customFormat="1">
      <c r="A266" s="185"/>
      <c r="B266" s="125"/>
      <c r="C266" s="125"/>
      <c r="D266" s="310" t="s">
        <v>456</v>
      </c>
      <c r="E266" s="311"/>
      <c r="F266" s="311"/>
      <c r="G266" s="311"/>
      <c r="H266" s="311"/>
      <c r="I266" s="311"/>
      <c r="J266" s="311"/>
      <c r="K266" s="311"/>
      <c r="L266" s="312"/>
      <c r="M266" s="165"/>
      <c r="N266" s="313"/>
      <c r="O266" s="314"/>
      <c r="P266" s="314"/>
      <c r="Q266" s="315"/>
      <c r="R266" s="125"/>
      <c r="S266" s="125"/>
      <c r="T266" s="125"/>
      <c r="U266" s="125"/>
      <c r="V266" s="125"/>
      <c r="W266" s="125"/>
      <c r="X266" s="125"/>
      <c r="Y266" s="125"/>
      <c r="Z266" s="125"/>
      <c r="AA266" s="125"/>
      <c r="AB266" s="125"/>
      <c r="AC266" s="125"/>
      <c r="AD266" s="125"/>
      <c r="AE266" t="s">
        <v>390</v>
      </c>
      <c r="AF266" s="125"/>
      <c r="AG266" s="178"/>
      <c r="AH266" s="175"/>
      <c r="AI266" s="175"/>
      <c r="AJ266" s="175"/>
    </row>
    <row r="267" spans="1:38" s="174" customFormat="1">
      <c r="A267" s="185"/>
      <c r="B267" s="125"/>
      <c r="C267" s="125"/>
      <c r="D267" s="310" t="s">
        <v>1889</v>
      </c>
      <c r="E267" s="311"/>
      <c r="F267" s="311"/>
      <c r="G267" s="311"/>
      <c r="H267" s="311"/>
      <c r="I267" s="311"/>
      <c r="J267" s="311"/>
      <c r="K267" s="311"/>
      <c r="L267" s="312"/>
      <c r="M267" s="165"/>
      <c r="N267" s="313"/>
      <c r="O267" s="314"/>
      <c r="P267" s="314"/>
      <c r="Q267" s="315"/>
      <c r="R267" s="125"/>
      <c r="S267" s="125"/>
      <c r="T267" s="125"/>
      <c r="U267" s="125"/>
      <c r="V267" s="125"/>
      <c r="W267" s="125"/>
      <c r="X267" s="125"/>
      <c r="Y267" s="125"/>
      <c r="Z267" s="125"/>
      <c r="AA267" s="125"/>
      <c r="AB267" s="125"/>
      <c r="AC267" s="125"/>
      <c r="AD267" s="125"/>
      <c r="AE267" t="s">
        <v>391</v>
      </c>
      <c r="AF267" s="178"/>
      <c r="AG267" s="178"/>
      <c r="AH267" s="175"/>
      <c r="AI267" s="175"/>
    </row>
    <row r="268" spans="1:38" s="174" customFormat="1">
      <c r="A268" s="185"/>
      <c r="B268" s="125"/>
      <c r="C268" s="125"/>
      <c r="D268" s="125"/>
      <c r="E268" s="125"/>
      <c r="F268" s="125"/>
      <c r="G268" s="125"/>
      <c r="H268" s="125"/>
      <c r="I268" s="125"/>
      <c r="J268" s="165"/>
      <c r="K268" s="165"/>
      <c r="L268" s="165"/>
      <c r="M268" s="165"/>
      <c r="N268" s="165"/>
      <c r="O268" s="165"/>
      <c r="P268" s="165"/>
      <c r="Q268" s="125"/>
      <c r="R268" s="125"/>
      <c r="S268" s="125"/>
      <c r="T268" s="125"/>
      <c r="U268" s="125"/>
      <c r="V268" s="125"/>
      <c r="W268" s="125"/>
      <c r="X268" s="125"/>
      <c r="Y268" s="125"/>
      <c r="Z268" s="125"/>
      <c r="AA268" s="125"/>
      <c r="AB268" s="125"/>
      <c r="AC268" s="125"/>
      <c r="AD268" s="125"/>
      <c r="AE268" t="s">
        <v>392</v>
      </c>
      <c r="AF268" s="178"/>
      <c r="AG268" s="178"/>
      <c r="AH268" s="175"/>
      <c r="AI268" s="175"/>
    </row>
    <row r="269" spans="1:38" s="163" customFormat="1">
      <c r="A269" s="332" t="str">
        <f ca="1">'Basic Story Data'!A32</f>
        <v>The Underdog</v>
      </c>
      <c r="B269" s="332"/>
      <c r="C269" s="325" t="str">
        <f ca="1">C203</f>
        <v>Overall Character Profile</v>
      </c>
      <c r="D269" s="325"/>
      <c r="E269" s="325"/>
      <c r="F269" s="325"/>
      <c r="G269" s="325"/>
      <c r="H269" s="325"/>
      <c r="I269" s="325"/>
      <c r="J269" s="325"/>
      <c r="K269" s="325"/>
      <c r="L269" s="326">
        <f>B273</f>
        <v>0</v>
      </c>
      <c r="M269" s="326"/>
      <c r="N269" s="326"/>
      <c r="O269" s="326"/>
      <c r="P269" s="326"/>
      <c r="Q269" s="326"/>
      <c r="R269" s="186"/>
      <c r="S269" s="186"/>
      <c r="T269" s="186"/>
      <c r="U269" s="186"/>
      <c r="V269" s="186"/>
      <c r="W269" s="186"/>
      <c r="X269" s="186"/>
      <c r="Y269" s="186"/>
      <c r="Z269" s="186"/>
      <c r="AA269" s="186"/>
      <c r="AB269" s="186"/>
      <c r="AC269" s="186"/>
      <c r="AD269" s="186"/>
      <c r="AE269" t="s">
        <v>393</v>
      </c>
      <c r="AF269" s="186"/>
      <c r="AG269" s="178"/>
      <c r="AL269" s="174"/>
    </row>
    <row r="270" spans="1:38" s="174" customFormat="1">
      <c r="A270" s="185"/>
      <c r="B270" s="150" t="str">
        <f ca="1">'Basic Story Data'!B33:L33</f>
        <v xml:space="preserve"> - The underdog is a character who often is underplayed in a book, say someone who is the scapegoat or someone against whom all bets would have been placed in any given situation.</v>
      </c>
      <c r="C270" s="125"/>
      <c r="D270" s="125"/>
      <c r="E270" s="125"/>
      <c r="F270" s="125"/>
      <c r="G270" s="125"/>
      <c r="H270" s="165"/>
      <c r="I270" s="165"/>
      <c r="J270" s="165"/>
      <c r="K270" s="165"/>
      <c r="L270" s="165"/>
      <c r="M270" s="125"/>
      <c r="N270" s="193" t="s">
        <v>143</v>
      </c>
      <c r="O270" s="125"/>
      <c r="P270" s="125"/>
      <c r="Q270" s="125"/>
      <c r="R270" s="125"/>
      <c r="S270" s="125"/>
      <c r="T270" s="125"/>
      <c r="U270" s="125"/>
      <c r="V270" s="125"/>
      <c r="W270" s="125"/>
      <c r="X270" s="125"/>
      <c r="Y270" s="125"/>
      <c r="Z270" s="125"/>
      <c r="AA270" s="125"/>
      <c r="AB270" s="125"/>
      <c r="AC270" s="125"/>
      <c r="AD270" s="178"/>
      <c r="AE270" s="78" t="s">
        <v>394</v>
      </c>
      <c r="AF270" s="180"/>
      <c r="AG270" s="180"/>
    </row>
    <row r="271" spans="1:38" s="174" customFormat="1">
      <c r="A271" s="185"/>
      <c r="B271" s="165"/>
      <c r="C271" s="125"/>
      <c r="D271" s="125"/>
      <c r="E271" s="125"/>
      <c r="F271" s="125"/>
      <c r="G271" s="125"/>
      <c r="H271" s="125"/>
      <c r="I271" s="125"/>
      <c r="J271" s="165"/>
      <c r="K271" s="165"/>
      <c r="L271" s="165"/>
      <c r="M271" s="165"/>
      <c r="N271" s="165"/>
      <c r="O271" s="165"/>
      <c r="P271" s="165"/>
      <c r="Q271" s="125"/>
      <c r="R271" s="125"/>
      <c r="S271" s="125"/>
      <c r="T271" s="125"/>
      <c r="U271" s="125"/>
      <c r="V271" s="125"/>
      <c r="W271" s="125"/>
      <c r="X271" s="125"/>
      <c r="Y271" s="125"/>
      <c r="Z271" s="125"/>
      <c r="AA271" s="125"/>
      <c r="AB271" s="125"/>
      <c r="AC271" s="125"/>
      <c r="AD271" s="125"/>
      <c r="AE271" s="78" t="s">
        <v>395</v>
      </c>
      <c r="AF271" s="178"/>
      <c r="AG271" s="180"/>
      <c r="AH271" s="175"/>
      <c r="AI271" s="175"/>
    </row>
    <row r="272" spans="1:38" s="174" customFormat="1">
      <c r="A272" s="185"/>
      <c r="B272" s="176" t="s">
        <v>1051</v>
      </c>
      <c r="C272" s="176"/>
      <c r="D272" s="176" t="s">
        <v>1052</v>
      </c>
      <c r="E272" s="176"/>
      <c r="F272" s="133" t="s">
        <v>491</v>
      </c>
      <c r="G272" s="133"/>
      <c r="H272" s="176" t="s">
        <v>1053</v>
      </c>
      <c r="I272" s="176"/>
      <c r="J272" s="177" t="s">
        <v>3873</v>
      </c>
      <c r="K272" s="177"/>
      <c r="L272" s="177"/>
      <c r="M272" s="178"/>
      <c r="N272" s="179"/>
      <c r="O272" s="179"/>
      <c r="P272" s="179"/>
      <c r="Q272" s="178"/>
      <c r="R272" s="178"/>
      <c r="S272" s="178"/>
      <c r="T272" s="178"/>
      <c r="U272" s="178"/>
      <c r="V272" s="178"/>
      <c r="W272" s="178"/>
      <c r="X272" s="178"/>
      <c r="Y272" s="178"/>
      <c r="Z272" s="178"/>
      <c r="AA272" s="178"/>
      <c r="AB272" s="178"/>
      <c r="AC272" s="178"/>
      <c r="AD272" s="178"/>
      <c r="AE272" s="78" t="s">
        <v>396</v>
      </c>
      <c r="AF272" s="178"/>
      <c r="AG272" s="186"/>
      <c r="AH272" s="175"/>
      <c r="AI272" s="175"/>
    </row>
    <row r="273" spans="1:36" s="174" customFormat="1">
      <c r="A273" s="181"/>
      <c r="B273" s="272">
        <f ca="1">'Basic Story Data'!B32:C32</f>
        <v>0</v>
      </c>
      <c r="C273" s="274"/>
      <c r="D273" s="272">
        <f ca="1">'Basic Story Data'!D32:E32</f>
        <v>0</v>
      </c>
      <c r="E273" s="274"/>
      <c r="F273" s="329" t="s">
        <v>492</v>
      </c>
      <c r="G273" s="331"/>
      <c r="H273" s="308">
        <f ca="1">'Basic Story Data'!F32</f>
        <v>0</v>
      </c>
      <c r="I273" s="333"/>
      <c r="J273" s="272"/>
      <c r="K273" s="273"/>
      <c r="L273" s="274"/>
      <c r="M273" s="178"/>
      <c r="N273" s="178"/>
      <c r="O273" s="178"/>
      <c r="P273" s="178"/>
      <c r="Q273" s="178"/>
      <c r="R273" s="180"/>
      <c r="S273" s="180"/>
      <c r="T273" s="180"/>
      <c r="U273" s="180"/>
      <c r="V273" s="180"/>
      <c r="W273" s="180"/>
      <c r="X273" s="180"/>
      <c r="Y273" s="180"/>
      <c r="Z273" s="180"/>
      <c r="AA273" s="180"/>
      <c r="AB273" s="180"/>
      <c r="AC273" s="180"/>
      <c r="AD273" s="180"/>
      <c r="AE273" t="s">
        <v>397</v>
      </c>
      <c r="AF273" s="178"/>
      <c r="AG273" s="180"/>
    </row>
    <row r="274" spans="1:36" s="174" customFormat="1">
      <c r="A274" s="185"/>
      <c r="B274" s="149"/>
      <c r="C274" s="149"/>
      <c r="D274" s="149"/>
      <c r="E274" s="149"/>
      <c r="F274" s="125"/>
      <c r="G274" s="125"/>
      <c r="H274" s="148" t="s">
        <v>807</v>
      </c>
      <c r="I274" s="329"/>
      <c r="J274" s="330"/>
      <c r="K274" s="330"/>
      <c r="L274" s="331"/>
      <c r="M274" s="178"/>
      <c r="N274" s="178"/>
      <c r="O274" s="178"/>
      <c r="P274" s="178"/>
      <c r="Q274" s="178"/>
      <c r="R274" s="180"/>
      <c r="S274" s="180"/>
      <c r="T274" s="180"/>
      <c r="U274" s="180"/>
      <c r="V274" s="180"/>
      <c r="W274" s="180"/>
      <c r="X274" s="180"/>
      <c r="Y274" s="180"/>
      <c r="Z274" s="180"/>
      <c r="AA274" s="180"/>
      <c r="AB274" s="180"/>
      <c r="AC274" s="180"/>
      <c r="AD274" s="180"/>
      <c r="AE274" t="s">
        <v>398</v>
      </c>
      <c r="AF274" s="178"/>
      <c r="AG274" s="180"/>
    </row>
    <row r="275" spans="1:36" s="174" customFormat="1">
      <c r="A275" s="185"/>
      <c r="B275" s="125"/>
      <c r="C275" s="125"/>
      <c r="D275" s="125"/>
      <c r="E275" s="125"/>
      <c r="F275" s="125"/>
      <c r="G275" s="125"/>
      <c r="H275" s="125"/>
      <c r="I275" s="125"/>
      <c r="J275" s="125"/>
      <c r="K275" s="165"/>
      <c r="L275" s="165"/>
      <c r="M275" s="165"/>
      <c r="N275" s="165"/>
      <c r="O275" s="165"/>
      <c r="P275" s="165"/>
      <c r="Q275" s="165"/>
      <c r="R275" s="125"/>
      <c r="S275" s="125"/>
      <c r="T275" s="125"/>
      <c r="U275" s="125"/>
      <c r="V275" s="125"/>
      <c r="W275" s="125"/>
      <c r="X275" s="125"/>
      <c r="Y275" s="125"/>
      <c r="Z275" s="125"/>
      <c r="AA275" s="125"/>
      <c r="AB275" s="125"/>
      <c r="AC275" s="125"/>
      <c r="AD275" s="125"/>
      <c r="AE275" s="78" t="s">
        <v>399</v>
      </c>
      <c r="AF275" s="125"/>
      <c r="AG275" s="180"/>
      <c r="AH275" s="175"/>
      <c r="AI275" s="175"/>
      <c r="AJ275" s="175"/>
    </row>
    <row r="276" spans="1:36" s="174" customFormat="1">
      <c r="A276" s="185"/>
      <c r="B276" s="176" t="s">
        <v>2807</v>
      </c>
      <c r="C276" s="176"/>
      <c r="D276" s="316" t="str">
        <f ca="1">'Basic Story Data'!X32</f>
        <v>A True Neutral character or organization can be introduced as a Wild Card, neither aligned with the Hero nor the Big Bad. On the other hand, they may well be on one side or the other, at least nominally. Perhaps they care little for the conflict and have their own goals, which are neither particularly good or evil. A True Neutral scientist may work for the good guys because it furthers their research, but they may also work for the bad guys for the same reason. They could also be on whichever side their friends are, just because of that. True Neutral characters can seem somewhat selfish, but they can also seem rather happy-go-lucky in comparison to more responsible characters. True Neutral is the base alignment of animals. Robots that do not come with an ethical system are also True Neutral by default (although this doesn't stop them having a personality). Muggles and Punch Clock Villains are often the "don't care" variety of True Neutral. Many Byronic Heroes fit True Neutral as well. A True Neutral is somebody whose first solution to any dilemma is 'what would a bear do?'. However, non-sapients and Blue and Orange Morality may be described as not being even True Neutral; this is done when one wants to emphasize that something can't be judged or described by our moral terms at all.</v>
      </c>
      <c r="E276" s="317"/>
      <c r="F276" s="317"/>
      <c r="G276" s="317"/>
      <c r="H276" s="317"/>
      <c r="I276" s="317"/>
      <c r="J276" s="317"/>
      <c r="K276" s="317"/>
      <c r="L276" s="318"/>
      <c r="M276" s="165"/>
      <c r="N276" s="165"/>
      <c r="O276" s="165"/>
      <c r="P276" s="165"/>
      <c r="Q276" s="165"/>
      <c r="R276" s="125"/>
      <c r="S276" s="125"/>
      <c r="T276" s="125"/>
      <c r="U276" s="125"/>
      <c r="V276" s="125"/>
      <c r="W276" s="125"/>
      <c r="X276" s="125"/>
      <c r="Y276" s="125"/>
      <c r="Z276" s="125"/>
      <c r="AA276" s="125"/>
      <c r="AB276" s="125"/>
      <c r="AC276" s="125"/>
      <c r="AD276" s="125"/>
      <c r="AE276" s="78" t="s">
        <v>415</v>
      </c>
      <c r="AF276" s="125"/>
      <c r="AG276" s="178"/>
      <c r="AH276" s="175"/>
      <c r="AI276" s="175"/>
      <c r="AJ276" s="175"/>
    </row>
    <row r="277" spans="1:36" s="174" customFormat="1">
      <c r="A277" s="185"/>
      <c r="B277" s="308" t="str">
        <f ca="1">'Basic Story Data'!H32</f>
        <v xml:space="preserve">True Neutral </v>
      </c>
      <c r="C277" s="309"/>
      <c r="D277" s="319"/>
      <c r="E277" s="320"/>
      <c r="F277" s="320"/>
      <c r="G277" s="320"/>
      <c r="H277" s="320"/>
      <c r="I277" s="320"/>
      <c r="J277" s="320"/>
      <c r="K277" s="320"/>
      <c r="L277" s="321"/>
      <c r="M277" s="165"/>
      <c r="N277" s="165"/>
      <c r="O277" s="165"/>
      <c r="P277" s="165"/>
      <c r="Q277" s="165"/>
      <c r="R277" s="125"/>
      <c r="S277" s="125"/>
      <c r="T277" s="125"/>
      <c r="U277" s="125"/>
      <c r="V277" s="125"/>
      <c r="W277" s="125"/>
      <c r="X277" s="125"/>
      <c r="Y277" s="125"/>
      <c r="Z277" s="125"/>
      <c r="AA277" s="125"/>
      <c r="AB277" s="125"/>
      <c r="AC277" s="125"/>
      <c r="AD277" s="125"/>
      <c r="AE277" s="78" t="s">
        <v>416</v>
      </c>
      <c r="AF277" s="125"/>
      <c r="AG277" s="178"/>
      <c r="AH277" s="175"/>
      <c r="AI277" s="175"/>
      <c r="AJ277" s="175"/>
    </row>
    <row r="278" spans="1:36" s="174" customFormat="1">
      <c r="A278" s="185"/>
      <c r="B278" s="125"/>
      <c r="C278" s="125"/>
      <c r="D278" s="319"/>
      <c r="E278" s="320"/>
      <c r="F278" s="320"/>
      <c r="G278" s="320"/>
      <c r="H278" s="320"/>
      <c r="I278" s="320"/>
      <c r="J278" s="320"/>
      <c r="K278" s="320"/>
      <c r="L278" s="321"/>
      <c r="M278" s="165"/>
      <c r="N278" s="165"/>
      <c r="O278" s="165"/>
      <c r="P278" s="165"/>
      <c r="Q278" s="165"/>
      <c r="R278" s="125"/>
      <c r="S278" s="125"/>
      <c r="T278" s="125"/>
      <c r="U278" s="125"/>
      <c r="V278" s="125"/>
      <c r="W278" s="125"/>
      <c r="X278" s="125"/>
      <c r="Y278" s="125"/>
      <c r="Z278" s="125"/>
      <c r="AA278" s="125"/>
      <c r="AB278" s="125"/>
      <c r="AC278" s="125"/>
      <c r="AD278" s="125"/>
      <c r="AE278" t="s">
        <v>417</v>
      </c>
      <c r="AF278" s="125"/>
      <c r="AG278" s="178"/>
      <c r="AH278" s="175"/>
      <c r="AI278" s="175"/>
      <c r="AJ278" s="175"/>
    </row>
    <row r="279" spans="1:36" s="174" customFormat="1">
      <c r="A279" s="185"/>
      <c r="B279" s="125"/>
      <c r="C279" s="125"/>
      <c r="D279" s="319"/>
      <c r="E279" s="320"/>
      <c r="F279" s="320"/>
      <c r="G279" s="320"/>
      <c r="H279" s="320"/>
      <c r="I279" s="320"/>
      <c r="J279" s="320"/>
      <c r="K279" s="320"/>
      <c r="L279" s="321"/>
      <c r="M279" s="165"/>
      <c r="N279" s="165"/>
      <c r="O279" s="165"/>
      <c r="P279" s="165"/>
      <c r="Q279" s="165"/>
      <c r="R279" s="125"/>
      <c r="S279" s="125"/>
      <c r="T279" s="125"/>
      <c r="U279" s="125"/>
      <c r="V279" s="125"/>
      <c r="W279" s="125"/>
      <c r="X279" s="125"/>
      <c r="Y279" s="125"/>
      <c r="Z279" s="125"/>
      <c r="AA279" s="125"/>
      <c r="AB279" s="125"/>
      <c r="AC279" s="125"/>
      <c r="AD279" s="125"/>
      <c r="AE279" s="78" t="s">
        <v>20</v>
      </c>
      <c r="AF279" s="125"/>
      <c r="AG279" s="178"/>
      <c r="AH279" s="175"/>
      <c r="AI279" s="175"/>
      <c r="AJ279" s="175"/>
    </row>
    <row r="280" spans="1:36" s="174" customFormat="1">
      <c r="A280" s="185"/>
      <c r="B280" s="125"/>
      <c r="C280" s="125"/>
      <c r="D280" s="319"/>
      <c r="E280" s="320"/>
      <c r="F280" s="320"/>
      <c r="G280" s="320"/>
      <c r="H280" s="320"/>
      <c r="I280" s="320"/>
      <c r="J280" s="320"/>
      <c r="K280" s="320"/>
      <c r="L280" s="321"/>
      <c r="M280" s="165"/>
      <c r="N280" s="165"/>
      <c r="O280" s="165"/>
      <c r="P280" s="165"/>
      <c r="Q280" s="165"/>
      <c r="R280" s="125"/>
      <c r="S280" s="125"/>
      <c r="T280" s="125"/>
      <c r="U280" s="125"/>
      <c r="V280" s="125"/>
      <c r="W280" s="125"/>
      <c r="X280" s="125"/>
      <c r="Y280" s="125"/>
      <c r="Z280" s="125"/>
      <c r="AA280" s="125"/>
      <c r="AB280" s="125"/>
      <c r="AC280" s="125"/>
      <c r="AD280" s="125"/>
      <c r="AE280" t="s">
        <v>21</v>
      </c>
      <c r="AF280" s="125"/>
      <c r="AG280" s="178"/>
      <c r="AH280" s="175"/>
      <c r="AI280" s="175"/>
      <c r="AJ280" s="175"/>
    </row>
    <row r="281" spans="1:36" s="174" customFormat="1">
      <c r="A281" s="185"/>
      <c r="B281" s="125"/>
      <c r="C281" s="125"/>
      <c r="D281" s="319"/>
      <c r="E281" s="320"/>
      <c r="F281" s="320"/>
      <c r="G281" s="320"/>
      <c r="H281" s="320"/>
      <c r="I281" s="320"/>
      <c r="J281" s="320"/>
      <c r="K281" s="320"/>
      <c r="L281" s="321"/>
      <c r="M281" s="165"/>
      <c r="N281" s="165"/>
      <c r="O281" s="165"/>
      <c r="P281" s="165"/>
      <c r="Q281" s="165"/>
      <c r="R281" s="125"/>
      <c r="S281" s="125"/>
      <c r="T281" s="125"/>
      <c r="U281" s="125"/>
      <c r="V281" s="125"/>
      <c r="W281" s="125"/>
      <c r="X281" s="125"/>
      <c r="Y281" s="125"/>
      <c r="Z281" s="125"/>
      <c r="AA281" s="125"/>
      <c r="AB281" s="125"/>
      <c r="AC281" s="125"/>
      <c r="AD281" s="125"/>
      <c r="AE281" t="s">
        <v>22</v>
      </c>
      <c r="AF281" s="125"/>
      <c r="AG281" s="178"/>
      <c r="AH281" s="175"/>
      <c r="AI281" s="175"/>
      <c r="AJ281" s="175"/>
    </row>
    <row r="282" spans="1:36" s="174" customFormat="1">
      <c r="A282" s="185"/>
      <c r="B282" s="165"/>
      <c r="C282" s="165"/>
      <c r="D282" s="322"/>
      <c r="E282" s="323"/>
      <c r="F282" s="323"/>
      <c r="G282" s="323"/>
      <c r="H282" s="323"/>
      <c r="I282" s="323"/>
      <c r="J282" s="323"/>
      <c r="K282" s="323"/>
      <c r="L282" s="324"/>
      <c r="M282" s="165"/>
      <c r="N282" s="165"/>
      <c r="O282" s="165"/>
      <c r="P282" s="165"/>
      <c r="Q282" s="165"/>
      <c r="R282" s="125"/>
      <c r="S282" s="125"/>
      <c r="T282" s="125"/>
      <c r="U282" s="125"/>
      <c r="V282" s="125"/>
      <c r="W282" s="125"/>
      <c r="X282" s="125"/>
      <c r="Y282" s="125"/>
      <c r="Z282" s="125"/>
      <c r="AA282" s="125"/>
      <c r="AB282" s="125"/>
      <c r="AC282" s="125"/>
      <c r="AD282" s="125"/>
      <c r="AE282" s="78" t="s">
        <v>23</v>
      </c>
      <c r="AF282" s="125"/>
      <c r="AG282" s="178"/>
      <c r="AH282" s="175"/>
      <c r="AI282" s="175"/>
      <c r="AJ282" s="175"/>
    </row>
    <row r="283" spans="1:36" s="174" customFormat="1">
      <c r="A283" s="185"/>
      <c r="B283" s="176" t="s">
        <v>1056</v>
      </c>
      <c r="C283" s="176"/>
      <c r="D283" s="316" t="str">
        <f ca="1">'Basic Story Data'!Z32</f>
        <v>For ESFJs the dominant quality in their lives is an active and intense caring about people and a strong desire to bring harmony into their relationships. ESFJs bring an aura of warmth to all that they do, and they naturally move into action to help others, to organize the world around them, and to get things done. Sensing orients their feeling to current facts and realities, and thus gives their feeling a hands-on pragmatic quality. ESFJs take their work seriously and believe others should as well.</v>
      </c>
      <c r="E283" s="317"/>
      <c r="F283" s="317"/>
      <c r="G283" s="317"/>
      <c r="H283" s="317"/>
      <c r="I283" s="317"/>
      <c r="J283" s="317"/>
      <c r="K283" s="317"/>
      <c r="L283" s="318"/>
      <c r="M283" s="165"/>
      <c r="N283" s="165"/>
      <c r="O283" s="165"/>
      <c r="P283" s="165"/>
      <c r="Q283" s="165"/>
      <c r="R283" s="125"/>
      <c r="S283" s="125"/>
      <c r="T283" s="125"/>
      <c r="U283" s="125"/>
      <c r="V283" s="125"/>
      <c r="W283" s="125"/>
      <c r="X283" s="125"/>
      <c r="Y283" s="125"/>
      <c r="Z283" s="125"/>
      <c r="AA283" s="125"/>
      <c r="AB283" s="125"/>
      <c r="AC283" s="125"/>
      <c r="AD283" s="125"/>
      <c r="AE283" t="s">
        <v>24</v>
      </c>
      <c r="AF283" s="125"/>
      <c r="AG283" s="178"/>
      <c r="AH283" s="175"/>
      <c r="AI283" s="175"/>
      <c r="AJ283" s="175"/>
    </row>
    <row r="284" spans="1:36" s="174" customFormat="1">
      <c r="A284" s="185"/>
      <c r="B284" s="308" t="str">
        <f ca="1">'Basic Story Data'!I32</f>
        <v>ESFJ</v>
      </c>
      <c r="C284" s="309"/>
      <c r="D284" s="319"/>
      <c r="E284" s="320"/>
      <c r="F284" s="320"/>
      <c r="G284" s="320"/>
      <c r="H284" s="320"/>
      <c r="I284" s="320"/>
      <c r="J284" s="320"/>
      <c r="K284" s="320"/>
      <c r="L284" s="321"/>
      <c r="M284" s="165"/>
      <c r="N284" s="165"/>
      <c r="O284" s="165"/>
      <c r="P284" s="165"/>
      <c r="Q284" s="165"/>
      <c r="R284" s="125"/>
      <c r="S284" s="125"/>
      <c r="T284" s="125"/>
      <c r="U284" s="125"/>
      <c r="V284" s="125"/>
      <c r="W284" s="125"/>
      <c r="X284" s="125"/>
      <c r="Y284" s="125"/>
      <c r="Z284" s="125"/>
      <c r="AA284" s="125"/>
      <c r="AB284" s="125"/>
      <c r="AC284" s="125"/>
      <c r="AD284" s="125"/>
      <c r="AE284" t="s">
        <v>25</v>
      </c>
      <c r="AF284" s="125"/>
      <c r="AG284" s="178"/>
      <c r="AH284" s="175"/>
      <c r="AI284" s="175"/>
      <c r="AJ284" s="175"/>
    </row>
    <row r="285" spans="1:36" s="174" customFormat="1">
      <c r="A285" s="185"/>
      <c r="B285" s="125"/>
      <c r="C285" s="125"/>
      <c r="D285" s="319"/>
      <c r="E285" s="320"/>
      <c r="F285" s="320"/>
      <c r="G285" s="320"/>
      <c r="H285" s="320"/>
      <c r="I285" s="320"/>
      <c r="J285" s="320"/>
      <c r="K285" s="320"/>
      <c r="L285" s="321"/>
      <c r="M285" s="165"/>
      <c r="N285" s="165"/>
      <c r="O285" s="165"/>
      <c r="P285" s="165"/>
      <c r="Q285" s="165"/>
      <c r="R285" s="125"/>
      <c r="S285" s="125"/>
      <c r="T285" s="125"/>
      <c r="U285" s="125"/>
      <c r="V285" s="125"/>
      <c r="W285" s="125"/>
      <c r="X285" s="125"/>
      <c r="Y285" s="125"/>
      <c r="Z285" s="125"/>
      <c r="AA285" s="125"/>
      <c r="AB285" s="125"/>
      <c r="AC285" s="125"/>
      <c r="AD285" s="125"/>
      <c r="AE285" t="s">
        <v>26</v>
      </c>
      <c r="AF285" s="125"/>
      <c r="AG285" s="178"/>
      <c r="AH285" s="175"/>
      <c r="AI285" s="175"/>
      <c r="AJ285" s="175"/>
    </row>
    <row r="286" spans="1:36" s="174" customFormat="1">
      <c r="A286" s="185"/>
      <c r="B286" s="165"/>
      <c r="C286" s="165"/>
      <c r="D286" s="322"/>
      <c r="E286" s="323"/>
      <c r="F286" s="323"/>
      <c r="G286" s="323"/>
      <c r="H286" s="323"/>
      <c r="I286" s="323"/>
      <c r="J286" s="323"/>
      <c r="K286" s="323"/>
      <c r="L286" s="324"/>
      <c r="M286" s="165"/>
      <c r="N286" s="191" t="s">
        <v>917</v>
      </c>
      <c r="O286" s="192"/>
      <c r="P286" s="192"/>
      <c r="Q286" s="192"/>
      <c r="R286" s="125"/>
      <c r="S286" s="125"/>
      <c r="T286" s="125"/>
      <c r="U286" s="125"/>
      <c r="V286" s="125"/>
      <c r="W286" s="125"/>
      <c r="X286" s="125"/>
      <c r="Y286" s="125"/>
      <c r="Z286" s="125"/>
      <c r="AA286" s="125"/>
      <c r="AB286" s="125"/>
      <c r="AC286" s="125"/>
      <c r="AD286" s="125"/>
      <c r="AE286" s="78" t="s">
        <v>27</v>
      </c>
      <c r="AF286" s="125"/>
      <c r="AG286" s="178"/>
      <c r="AH286" s="175"/>
      <c r="AI286" s="175"/>
      <c r="AJ286" s="175"/>
    </row>
    <row r="287" spans="1:36" s="174" customFormat="1">
      <c r="A287" s="185"/>
      <c r="B287" s="176" t="s">
        <v>1054</v>
      </c>
      <c r="C287" s="176"/>
      <c r="D287" s="316" t="str">
        <f ca="1">'Basic Story Data'!T32</f>
        <v>Some have evil as a way of life. Some just have it as a job. But others have it as a tool, able to use it only as far as they need it. They're perfectly willing to do a crime or hurt people if needed, but when it isn't, they're also willing to do things peacefuly. Basically, the Incidental Villain is a character who technically is a villain, but only actually does something worthy of a true villain occasionally; most of the time not doing anything particularly bad, only when necessary. The rest of the time, he plays by the rules or is amiable to our heroes. Half the time the hero doesn't have to worry, because at the moment the enemy doesn't really care to antagonize: They know he's capable of villainy, but tolerate him because he's not currently doing anything wrong.</v>
      </c>
      <c r="E287" s="317"/>
      <c r="F287" s="317"/>
      <c r="G287" s="317"/>
      <c r="H287" s="317"/>
      <c r="I287" s="317"/>
      <c r="J287" s="317"/>
      <c r="K287" s="317"/>
      <c r="L287" s="318"/>
      <c r="M287" s="165"/>
      <c r="N287" s="190"/>
      <c r="O287" s="159"/>
      <c r="P287" s="159"/>
      <c r="Q287" s="160"/>
      <c r="R287" s="125"/>
      <c r="S287" s="125"/>
      <c r="T287" s="125"/>
      <c r="U287" s="125"/>
      <c r="V287" s="125"/>
      <c r="W287" s="125"/>
      <c r="X287" s="125"/>
      <c r="Y287" s="125"/>
      <c r="Z287" s="125"/>
      <c r="AA287" s="125"/>
      <c r="AB287" s="125"/>
      <c r="AC287" s="125"/>
      <c r="AD287" s="125"/>
      <c r="AE287" s="78" t="s">
        <v>28</v>
      </c>
      <c r="AF287" s="125"/>
      <c r="AG287" s="178"/>
      <c r="AH287" s="175"/>
      <c r="AI287" s="175"/>
      <c r="AJ287" s="175"/>
    </row>
    <row r="288" spans="1:36" s="174" customFormat="1">
      <c r="A288" s="185"/>
      <c r="B288" s="308" t="str">
        <f ca="1">'Basic Story Data'!J32</f>
        <v>Incidental Villain</v>
      </c>
      <c r="C288" s="309"/>
      <c r="D288" s="319"/>
      <c r="E288" s="320"/>
      <c r="F288" s="320"/>
      <c r="G288" s="320"/>
      <c r="H288" s="320"/>
      <c r="I288" s="320"/>
      <c r="J288" s="320"/>
      <c r="K288" s="320"/>
      <c r="L288" s="321"/>
      <c r="M288" s="165"/>
      <c r="N288" s="161"/>
      <c r="O288" s="136"/>
      <c r="P288" s="136"/>
      <c r="Q288" s="157"/>
      <c r="R288" s="125"/>
      <c r="S288" s="125"/>
      <c r="T288" s="125"/>
      <c r="U288" s="125"/>
      <c r="V288" s="125"/>
      <c r="W288" s="125"/>
      <c r="X288" s="125"/>
      <c r="Y288" s="125"/>
      <c r="Z288" s="125"/>
      <c r="AA288" s="125"/>
      <c r="AB288" s="125"/>
      <c r="AC288" s="125"/>
      <c r="AD288" s="125"/>
      <c r="AE288" t="s">
        <v>29</v>
      </c>
      <c r="AF288" s="178"/>
      <c r="AG288" s="178"/>
      <c r="AH288" s="175"/>
      <c r="AI288" s="175"/>
    </row>
    <row r="289" spans="1:38" s="174" customFormat="1">
      <c r="A289" s="185"/>
      <c r="B289" s="125"/>
      <c r="C289" s="125"/>
      <c r="D289" s="319"/>
      <c r="E289" s="320"/>
      <c r="F289" s="320"/>
      <c r="G289" s="320"/>
      <c r="H289" s="320"/>
      <c r="I289" s="320"/>
      <c r="J289" s="320"/>
      <c r="K289" s="320"/>
      <c r="L289" s="321"/>
      <c r="M289" s="165"/>
      <c r="N289" s="161"/>
      <c r="O289" s="136"/>
      <c r="P289" s="136"/>
      <c r="Q289" s="157"/>
      <c r="R289" s="125"/>
      <c r="S289" s="125"/>
      <c r="T289" s="125"/>
      <c r="U289" s="125"/>
      <c r="V289" s="125"/>
      <c r="W289" s="125"/>
      <c r="X289" s="125"/>
      <c r="Y289" s="125"/>
      <c r="Z289" s="125"/>
      <c r="AA289" s="125"/>
      <c r="AB289" s="125"/>
      <c r="AC289" s="125"/>
      <c r="AD289" s="125"/>
      <c r="AE289" s="78" t="s">
        <v>30</v>
      </c>
      <c r="AF289" s="178"/>
      <c r="AG289" s="178"/>
      <c r="AH289" s="175"/>
      <c r="AI289" s="175"/>
    </row>
    <row r="290" spans="1:38" s="174" customFormat="1">
      <c r="A290" s="185"/>
      <c r="B290" s="125"/>
      <c r="C290" s="125"/>
      <c r="D290" s="319"/>
      <c r="E290" s="320"/>
      <c r="F290" s="320"/>
      <c r="G290" s="320"/>
      <c r="H290" s="320"/>
      <c r="I290" s="320"/>
      <c r="J290" s="320"/>
      <c r="K290" s="320"/>
      <c r="L290" s="321"/>
      <c r="M290" s="165"/>
      <c r="N290" s="161"/>
      <c r="O290" s="136"/>
      <c r="P290" s="136"/>
      <c r="Q290" s="157"/>
      <c r="R290" s="125"/>
      <c r="S290" s="125"/>
      <c r="T290" s="125"/>
      <c r="U290" s="125"/>
      <c r="V290" s="125"/>
      <c r="W290" s="125"/>
      <c r="X290" s="125"/>
      <c r="Y290" s="125"/>
      <c r="Z290" s="125"/>
      <c r="AA290" s="125"/>
      <c r="AB290" s="125"/>
      <c r="AC290" s="125"/>
      <c r="AD290" s="125"/>
      <c r="AE290" t="s">
        <v>31</v>
      </c>
      <c r="AF290" s="178"/>
      <c r="AG290" s="178"/>
      <c r="AH290" s="175"/>
      <c r="AI290" s="175"/>
    </row>
    <row r="291" spans="1:38" s="174" customFormat="1">
      <c r="A291" s="185"/>
      <c r="B291" s="125"/>
      <c r="C291" s="125"/>
      <c r="D291" s="322"/>
      <c r="E291" s="323"/>
      <c r="F291" s="323"/>
      <c r="G291" s="323"/>
      <c r="H291" s="323"/>
      <c r="I291" s="323"/>
      <c r="J291" s="323"/>
      <c r="K291" s="323"/>
      <c r="L291" s="324"/>
      <c r="M291" s="165"/>
      <c r="N291" s="162"/>
      <c r="O291" s="140"/>
      <c r="P291" s="140"/>
      <c r="Q291" s="158"/>
      <c r="R291" s="125"/>
      <c r="S291" s="125"/>
      <c r="T291" s="125"/>
      <c r="U291" s="125"/>
      <c r="V291" s="125"/>
      <c r="W291" s="125"/>
      <c r="X291" s="125"/>
      <c r="Y291" s="125"/>
      <c r="Z291" s="125"/>
      <c r="AA291" s="125"/>
      <c r="AB291" s="125"/>
      <c r="AC291" s="125"/>
      <c r="AD291" s="125"/>
      <c r="AE291" t="s">
        <v>375</v>
      </c>
      <c r="AF291" s="178"/>
      <c r="AG291" s="178"/>
      <c r="AH291" s="175"/>
      <c r="AI291" s="175"/>
    </row>
    <row r="292" spans="1:38" s="174" customFormat="1">
      <c r="A292" s="185"/>
      <c r="B292" s="327" t="s">
        <v>1057</v>
      </c>
      <c r="C292" s="328"/>
      <c r="D292" s="316" t="str">
        <f ca="1">'Basic Story Data'!V32</f>
        <v xml:space="preserve">Some heroes do what they do for honor, some for glory, some For Great Justice. Others are only looking for the cash. This attitude is held by people who are honestly greedy, just need a living, or don't want to act like they care. Characters fitting this attitude are often Hired Guns and the Bounty Hunter. In fact, the Evil Overlord List states that bounty hunters should only be hired for money; those that love the thrill of the chase are too likely to give the prey a chance to get away. Of course even this can backfire if The Hero is Genre Savvy and has access to the funds to pay said Hired Guns more to turn on the villain. This is a sub-trope of Not in This for Your Revolution. Money, Dear Boy is when it happens in Real Life. Villains who say this are likely to be Punch Clock Villains who work for the bad guys because Evil Pays Better, and might show that Even Evil Has Standards. On the other hand it might show they're a Greedy creep who doesn't care about anyone. </v>
      </c>
      <c r="E292" s="317"/>
      <c r="F292" s="317"/>
      <c r="G292" s="317"/>
      <c r="H292" s="317"/>
      <c r="I292" s="317"/>
      <c r="J292" s="317"/>
      <c r="K292" s="317"/>
      <c r="L292" s="318"/>
      <c r="M292" s="165"/>
      <c r="N292" s="190"/>
      <c r="O292" s="159"/>
      <c r="P292" s="159"/>
      <c r="Q292" s="160"/>
      <c r="R292" s="125"/>
      <c r="S292" s="125"/>
      <c r="T292" s="125"/>
      <c r="U292" s="125"/>
      <c r="V292" s="125"/>
      <c r="W292" s="125"/>
      <c r="X292" s="125"/>
      <c r="Y292" s="125"/>
      <c r="Z292" s="125"/>
      <c r="AA292" s="125"/>
      <c r="AB292" s="125"/>
      <c r="AC292" s="125"/>
      <c r="AD292" s="125"/>
      <c r="AE292" t="s">
        <v>376</v>
      </c>
      <c r="AF292" s="125"/>
      <c r="AG292" s="178"/>
      <c r="AH292" s="175"/>
      <c r="AI292" s="175"/>
      <c r="AJ292" s="175"/>
    </row>
    <row r="293" spans="1:38" s="174" customFormat="1">
      <c r="A293" s="185"/>
      <c r="B293" s="308" t="str">
        <f ca="1">'Basic Story Data'!L32</f>
        <v>Only in It for the Money</v>
      </c>
      <c r="C293" s="309"/>
      <c r="D293" s="319"/>
      <c r="E293" s="320"/>
      <c r="F293" s="320"/>
      <c r="G293" s="320"/>
      <c r="H293" s="320"/>
      <c r="I293" s="320"/>
      <c r="J293" s="320"/>
      <c r="K293" s="320"/>
      <c r="L293" s="321"/>
      <c r="M293" s="165"/>
      <c r="N293" s="161"/>
      <c r="O293" s="136"/>
      <c r="P293" s="136"/>
      <c r="Q293" s="157"/>
      <c r="R293" s="125"/>
      <c r="S293" s="125"/>
      <c r="T293" s="125"/>
      <c r="U293" s="125"/>
      <c r="V293" s="125"/>
      <c r="W293" s="125"/>
      <c r="X293" s="125"/>
      <c r="Y293" s="125"/>
      <c r="Z293" s="125"/>
      <c r="AA293" s="125"/>
      <c r="AB293" s="125"/>
      <c r="AC293" s="125"/>
      <c r="AD293" s="125"/>
      <c r="AE293" t="s">
        <v>377</v>
      </c>
      <c r="AF293" s="125"/>
      <c r="AG293" s="178"/>
      <c r="AH293" s="175"/>
      <c r="AI293" s="175"/>
      <c r="AJ293" s="175"/>
    </row>
    <row r="294" spans="1:38" s="174" customFormat="1">
      <c r="A294" s="185"/>
      <c r="B294" s="125"/>
      <c r="C294" s="125"/>
      <c r="D294" s="319"/>
      <c r="E294" s="320"/>
      <c r="F294" s="320"/>
      <c r="G294" s="320"/>
      <c r="H294" s="320"/>
      <c r="I294" s="320"/>
      <c r="J294" s="320"/>
      <c r="K294" s="320"/>
      <c r="L294" s="321"/>
      <c r="M294" s="165"/>
      <c r="N294" s="161"/>
      <c r="O294" s="136"/>
      <c r="P294" s="136"/>
      <c r="Q294" s="157"/>
      <c r="R294" s="125"/>
      <c r="S294" s="125"/>
      <c r="T294" s="125"/>
      <c r="U294" s="125"/>
      <c r="V294" s="125"/>
      <c r="W294" s="125"/>
      <c r="X294" s="125"/>
      <c r="Y294" s="125"/>
      <c r="Z294" s="125"/>
      <c r="AA294" s="125"/>
      <c r="AB294" s="125"/>
      <c r="AC294" s="125"/>
      <c r="AD294" s="125"/>
      <c r="AE294" t="s">
        <v>378</v>
      </c>
      <c r="AF294" s="125"/>
      <c r="AG294" s="178"/>
      <c r="AH294" s="175"/>
      <c r="AI294" s="175"/>
      <c r="AJ294" s="175"/>
    </row>
    <row r="295" spans="1:38" s="174" customFormat="1">
      <c r="A295" s="185"/>
      <c r="B295" s="125"/>
      <c r="C295" s="125"/>
      <c r="D295" s="319"/>
      <c r="E295" s="320"/>
      <c r="F295" s="320"/>
      <c r="G295" s="320"/>
      <c r="H295" s="320"/>
      <c r="I295" s="320"/>
      <c r="J295" s="320"/>
      <c r="K295" s="320"/>
      <c r="L295" s="321"/>
      <c r="M295" s="165"/>
      <c r="N295" s="161"/>
      <c r="O295" s="136"/>
      <c r="P295" s="136"/>
      <c r="Q295" s="157"/>
      <c r="R295" s="125"/>
      <c r="S295" s="125"/>
      <c r="T295" s="125"/>
      <c r="U295" s="125"/>
      <c r="V295" s="125"/>
      <c r="W295" s="125"/>
      <c r="X295" s="125"/>
      <c r="Y295" s="125"/>
      <c r="Z295" s="125"/>
      <c r="AA295" s="125"/>
      <c r="AB295" s="125"/>
      <c r="AC295" s="125"/>
      <c r="AD295" s="125"/>
      <c r="AE295" s="78" t="s">
        <v>379</v>
      </c>
      <c r="AF295" s="125"/>
      <c r="AG295" s="178"/>
      <c r="AH295" s="175"/>
      <c r="AI295" s="175"/>
      <c r="AJ295" s="175"/>
    </row>
    <row r="296" spans="1:38" s="174" customFormat="1">
      <c r="A296" s="185"/>
      <c r="B296" s="125"/>
      <c r="C296" s="125"/>
      <c r="D296" s="322"/>
      <c r="E296" s="323"/>
      <c r="F296" s="323"/>
      <c r="G296" s="323"/>
      <c r="H296" s="323"/>
      <c r="I296" s="323"/>
      <c r="J296" s="323"/>
      <c r="K296" s="323"/>
      <c r="L296" s="324"/>
      <c r="M296" s="165"/>
      <c r="N296" s="162"/>
      <c r="O296" s="140"/>
      <c r="P296" s="140"/>
      <c r="Q296" s="158"/>
      <c r="R296" s="125"/>
      <c r="S296" s="125"/>
      <c r="T296" s="125"/>
      <c r="U296" s="125"/>
      <c r="V296" s="125"/>
      <c r="W296" s="125"/>
      <c r="X296" s="125"/>
      <c r="Y296" s="125"/>
      <c r="Z296" s="125"/>
      <c r="AA296" s="125"/>
      <c r="AB296" s="125"/>
      <c r="AC296" s="125"/>
      <c r="AD296" s="125"/>
      <c r="AE296" t="s">
        <v>380</v>
      </c>
      <c r="AF296" s="125"/>
      <c r="AG296" s="178"/>
      <c r="AH296" s="175"/>
      <c r="AI296" s="175"/>
      <c r="AJ296" s="175"/>
      <c r="AL296" s="163"/>
    </row>
    <row r="297" spans="1:38" s="174" customFormat="1">
      <c r="A297" s="185"/>
      <c r="B297" s="320" t="s">
        <v>916</v>
      </c>
      <c r="C297" s="320"/>
      <c r="D297" s="310" t="s">
        <v>55</v>
      </c>
      <c r="E297" s="311"/>
      <c r="F297" s="311"/>
      <c r="G297" s="311"/>
      <c r="H297" s="311"/>
      <c r="I297" s="311"/>
      <c r="J297" s="311"/>
      <c r="K297" s="311"/>
      <c r="L297" s="312"/>
      <c r="M297" s="165"/>
      <c r="N297" s="313"/>
      <c r="O297" s="314"/>
      <c r="P297" s="314"/>
      <c r="Q297" s="315"/>
      <c r="R297" s="125"/>
      <c r="S297" s="125"/>
      <c r="T297" s="125"/>
      <c r="U297" s="125"/>
      <c r="V297" s="125"/>
      <c r="W297" s="125"/>
      <c r="X297" s="125"/>
      <c r="Y297" s="125"/>
      <c r="Z297" s="125"/>
      <c r="AA297" s="125"/>
      <c r="AB297" s="125"/>
      <c r="AC297" s="125"/>
      <c r="AD297" s="125"/>
      <c r="AE297" s="78" t="s">
        <v>381</v>
      </c>
      <c r="AF297" s="125"/>
      <c r="AG297" s="178"/>
      <c r="AH297" s="175"/>
      <c r="AI297" s="175"/>
      <c r="AJ297" s="175"/>
    </row>
    <row r="298" spans="1:38" s="174" customFormat="1">
      <c r="A298" s="185"/>
      <c r="B298" s="125"/>
      <c r="C298" s="125"/>
      <c r="D298" s="310" t="s">
        <v>918</v>
      </c>
      <c r="E298" s="311"/>
      <c r="F298" s="311"/>
      <c r="G298" s="311"/>
      <c r="H298" s="311"/>
      <c r="I298" s="311"/>
      <c r="J298" s="311"/>
      <c r="K298" s="311"/>
      <c r="L298" s="312"/>
      <c r="M298" s="165"/>
      <c r="N298" s="313"/>
      <c r="O298" s="314"/>
      <c r="P298" s="314"/>
      <c r="Q298" s="315"/>
      <c r="R298" s="125"/>
      <c r="S298" s="125"/>
      <c r="T298" s="125"/>
      <c r="U298" s="125"/>
      <c r="V298" s="125"/>
      <c r="W298" s="125"/>
      <c r="X298" s="125"/>
      <c r="Y298" s="125"/>
      <c r="Z298" s="125"/>
      <c r="AA298" s="125"/>
      <c r="AB298" s="125"/>
      <c r="AC298" s="125"/>
      <c r="AD298" s="125"/>
      <c r="AE298" t="s">
        <v>382</v>
      </c>
      <c r="AF298" s="125"/>
      <c r="AG298" s="178"/>
      <c r="AH298" s="175"/>
      <c r="AI298" s="175"/>
      <c r="AJ298" s="175"/>
    </row>
    <row r="299" spans="1:38" s="174" customFormat="1">
      <c r="A299" s="185"/>
      <c r="B299" s="125"/>
      <c r="C299" s="125"/>
      <c r="D299" s="310" t="s">
        <v>468</v>
      </c>
      <c r="E299" s="311"/>
      <c r="F299" s="311"/>
      <c r="G299" s="311"/>
      <c r="H299" s="311"/>
      <c r="I299" s="311"/>
      <c r="J299" s="311"/>
      <c r="K299" s="311"/>
      <c r="L299" s="312"/>
      <c r="M299" s="165"/>
      <c r="N299" s="313"/>
      <c r="O299" s="314"/>
      <c r="P299" s="314"/>
      <c r="Q299" s="315"/>
      <c r="R299" s="125"/>
      <c r="S299" s="125"/>
      <c r="T299" s="125"/>
      <c r="U299" s="125"/>
      <c r="V299" s="125"/>
      <c r="W299" s="125"/>
      <c r="X299" s="125"/>
      <c r="Y299" s="125"/>
      <c r="Z299" s="125"/>
      <c r="AA299" s="125"/>
      <c r="AB299" s="125"/>
      <c r="AC299" s="125"/>
      <c r="AD299" s="125"/>
      <c r="AE299" t="s">
        <v>746</v>
      </c>
      <c r="AF299" s="125"/>
      <c r="AG299" s="178"/>
      <c r="AH299" s="175"/>
      <c r="AI299" s="175"/>
      <c r="AJ299" s="175"/>
    </row>
    <row r="300" spans="1:38" s="174" customFormat="1">
      <c r="A300" s="185"/>
      <c r="B300" s="125"/>
      <c r="C300" s="125"/>
      <c r="D300" s="310" t="s">
        <v>822</v>
      </c>
      <c r="E300" s="311"/>
      <c r="F300" s="311"/>
      <c r="G300" s="311"/>
      <c r="H300" s="311"/>
      <c r="I300" s="311"/>
      <c r="J300" s="311"/>
      <c r="K300" s="311"/>
      <c r="L300" s="312"/>
      <c r="M300" s="165"/>
      <c r="N300" s="313"/>
      <c r="O300" s="314"/>
      <c r="P300" s="314"/>
      <c r="Q300" s="315"/>
      <c r="R300" s="125"/>
      <c r="S300" s="125"/>
      <c r="T300" s="125"/>
      <c r="U300" s="125"/>
      <c r="V300" s="125"/>
      <c r="W300" s="125"/>
      <c r="X300" s="125"/>
      <c r="Y300" s="125"/>
      <c r="Z300" s="125"/>
      <c r="AA300" s="125"/>
      <c r="AB300" s="125"/>
      <c r="AC300" s="125"/>
      <c r="AD300" s="125"/>
      <c r="AE300" t="s">
        <v>747</v>
      </c>
      <c r="AF300" s="180"/>
      <c r="AG300" s="178"/>
      <c r="AH300" s="175"/>
    </row>
    <row r="301" spans="1:38" s="174" customFormat="1">
      <c r="A301" s="185"/>
      <c r="B301" s="125"/>
      <c r="C301" s="125"/>
      <c r="D301" s="125"/>
      <c r="E301" s="125"/>
      <c r="F301" s="125"/>
      <c r="G301" s="125"/>
      <c r="H301" s="165"/>
      <c r="I301" s="165"/>
      <c r="J301" s="165"/>
      <c r="K301" s="165"/>
      <c r="L301" s="165"/>
      <c r="M301" s="125"/>
      <c r="N301" s="125"/>
      <c r="O301" s="125"/>
      <c r="P301" s="125"/>
      <c r="Q301" s="125"/>
      <c r="R301" s="125"/>
      <c r="S301" s="125"/>
      <c r="T301" s="125"/>
      <c r="U301" s="125"/>
      <c r="V301" s="125"/>
      <c r="W301" s="125"/>
      <c r="X301" s="125"/>
      <c r="Y301" s="125"/>
      <c r="Z301" s="125"/>
      <c r="AA301" s="125"/>
      <c r="AB301" s="125"/>
      <c r="AC301" s="125"/>
      <c r="AD301" s="178"/>
      <c r="AE301" t="s">
        <v>748</v>
      </c>
      <c r="AF301" s="180"/>
      <c r="AG301" s="178"/>
    </row>
    <row r="302" spans="1:38" s="163" customFormat="1">
      <c r="A302" s="332" t="str">
        <f ca="1">'Basic Story Data'!A34</f>
        <v>Minion</v>
      </c>
      <c r="B302" s="332"/>
      <c r="C302" s="325" t="str">
        <f ca="1">C269</f>
        <v>Overall Character Profile</v>
      </c>
      <c r="D302" s="325"/>
      <c r="E302" s="325"/>
      <c r="F302" s="325"/>
      <c r="G302" s="325"/>
      <c r="H302" s="325"/>
      <c r="I302" s="325"/>
      <c r="J302" s="325"/>
      <c r="K302" s="325"/>
      <c r="L302" s="326">
        <f>B306</f>
        <v>0</v>
      </c>
      <c r="M302" s="326"/>
      <c r="N302" s="326"/>
      <c r="O302" s="326"/>
      <c r="P302" s="326"/>
      <c r="Q302" s="326"/>
      <c r="R302" s="186"/>
      <c r="S302" s="186"/>
      <c r="T302" s="186"/>
      <c r="U302" s="186"/>
      <c r="V302" s="186"/>
      <c r="W302" s="186"/>
      <c r="X302" s="186"/>
      <c r="Y302" s="186"/>
      <c r="Z302" s="186"/>
      <c r="AA302" s="186"/>
      <c r="AB302" s="186"/>
      <c r="AC302" s="186"/>
      <c r="AD302" s="186"/>
      <c r="AE302" t="s">
        <v>749</v>
      </c>
      <c r="AF302" s="186"/>
      <c r="AG302" s="178"/>
      <c r="AL302" s="174"/>
    </row>
    <row r="303" spans="1:38" s="174" customFormat="1">
      <c r="A303" s="185"/>
      <c r="B303" s="150" t="str">
        <f ca="1">'Basic Story Data'!B35:L35</f>
        <v xml:space="preserve"> - A bit part employee/agent allied to the Antagonist (or at least in tune with them).</v>
      </c>
      <c r="C303" s="165"/>
      <c r="D303" s="165"/>
      <c r="E303" s="165"/>
      <c r="F303" s="165"/>
      <c r="G303" s="165"/>
      <c r="H303" s="165"/>
      <c r="I303" s="165"/>
      <c r="J303" s="165"/>
      <c r="K303" s="165"/>
      <c r="L303" s="165"/>
      <c r="M303" s="165"/>
      <c r="N303" s="193" t="s">
        <v>143</v>
      </c>
      <c r="O303" s="165"/>
      <c r="P303" s="165"/>
      <c r="Q303" s="165"/>
      <c r="R303" s="165"/>
      <c r="S303" s="165"/>
      <c r="T303" s="165"/>
      <c r="U303" s="165"/>
      <c r="V303" s="165"/>
      <c r="W303" s="165"/>
      <c r="X303" s="165"/>
      <c r="Y303" s="165"/>
      <c r="Z303" s="165"/>
      <c r="AA303" s="165"/>
      <c r="AB303" s="165"/>
      <c r="AC303" s="165"/>
      <c r="AD303" s="178"/>
      <c r="AE303" t="s">
        <v>750</v>
      </c>
      <c r="AF303" s="180"/>
      <c r="AG303" s="178"/>
    </row>
    <row r="304" spans="1:38" s="174" customFormat="1">
      <c r="A304" s="185"/>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t="s">
        <v>751</v>
      </c>
      <c r="AF304" s="178"/>
      <c r="AG304" s="178"/>
      <c r="AH304" s="175"/>
      <c r="AI304" s="175"/>
    </row>
    <row r="305" spans="1:36" s="174" customFormat="1">
      <c r="A305" s="185"/>
      <c r="B305" s="176" t="s">
        <v>1051</v>
      </c>
      <c r="C305" s="176"/>
      <c r="D305" s="176" t="s">
        <v>1052</v>
      </c>
      <c r="E305" s="176"/>
      <c r="F305" s="133" t="s">
        <v>491</v>
      </c>
      <c r="G305" s="133"/>
      <c r="H305" s="176" t="s">
        <v>1053</v>
      </c>
      <c r="I305" s="176"/>
      <c r="J305" s="177" t="s">
        <v>3873</v>
      </c>
      <c r="K305" s="177"/>
      <c r="L305" s="177"/>
      <c r="M305" s="178"/>
      <c r="N305" s="179"/>
      <c r="O305" s="179"/>
      <c r="P305" s="179"/>
      <c r="Q305" s="178"/>
      <c r="R305" s="178"/>
      <c r="S305" s="178"/>
      <c r="T305" s="178"/>
      <c r="U305" s="178"/>
      <c r="V305" s="178"/>
      <c r="W305" s="178"/>
      <c r="X305" s="178"/>
      <c r="Y305" s="178"/>
      <c r="Z305" s="178"/>
      <c r="AA305" s="178"/>
      <c r="AB305" s="178"/>
      <c r="AC305" s="178"/>
      <c r="AD305" s="178"/>
      <c r="AE305" s="78" t="s">
        <v>752</v>
      </c>
      <c r="AF305" s="178"/>
      <c r="AG305" s="178"/>
      <c r="AH305" s="175"/>
      <c r="AI305" s="175"/>
    </row>
    <row r="306" spans="1:36" s="174" customFormat="1">
      <c r="A306" s="181"/>
      <c r="B306" s="272">
        <f ca="1">'Basic Story Data'!B34:C34</f>
        <v>0</v>
      </c>
      <c r="C306" s="274"/>
      <c r="D306" s="272">
        <f ca="1">'Basic Story Data'!D34:E34</f>
        <v>0</v>
      </c>
      <c r="E306" s="274"/>
      <c r="F306" s="329" t="s">
        <v>494</v>
      </c>
      <c r="G306" s="331"/>
      <c r="H306" s="308">
        <f ca="1">'Basic Story Data'!F34</f>
        <v>0</v>
      </c>
      <c r="I306" s="333"/>
      <c r="J306" s="182"/>
      <c r="K306" s="183"/>
      <c r="L306" s="184"/>
      <c r="M306" s="178"/>
      <c r="N306" s="178"/>
      <c r="O306" s="178"/>
      <c r="P306" s="178"/>
      <c r="Q306" s="178"/>
      <c r="R306" s="180"/>
      <c r="S306" s="180"/>
      <c r="T306" s="180"/>
      <c r="U306" s="180"/>
      <c r="V306" s="180"/>
      <c r="W306" s="180"/>
      <c r="X306" s="180"/>
      <c r="Y306" s="180"/>
      <c r="Z306" s="180"/>
      <c r="AA306" s="180"/>
      <c r="AB306" s="180"/>
      <c r="AC306" s="180"/>
      <c r="AD306" s="180"/>
      <c r="AE306" t="s">
        <v>753</v>
      </c>
      <c r="AF306" s="178"/>
      <c r="AG306" s="178"/>
    </row>
    <row r="307" spans="1:36" s="174" customFormat="1">
      <c r="A307" s="185"/>
      <c r="B307" s="125"/>
      <c r="C307" s="125"/>
      <c r="D307" s="149"/>
      <c r="E307" s="149"/>
      <c r="F307" s="125"/>
      <c r="G307" s="125"/>
      <c r="H307" s="148" t="s">
        <v>807</v>
      </c>
      <c r="I307" s="329"/>
      <c r="J307" s="330"/>
      <c r="K307" s="330"/>
      <c r="L307" s="331"/>
      <c r="M307" s="178"/>
      <c r="N307" s="178"/>
      <c r="O307" s="178"/>
      <c r="P307" s="178"/>
      <c r="Q307" s="178"/>
      <c r="R307" s="180"/>
      <c r="S307" s="180"/>
      <c r="T307" s="180"/>
      <c r="U307" s="180"/>
      <c r="V307" s="180"/>
      <c r="W307" s="180"/>
      <c r="X307" s="180"/>
      <c r="Y307" s="180"/>
      <c r="Z307" s="180"/>
      <c r="AA307" s="180"/>
      <c r="AB307" s="180"/>
      <c r="AC307" s="180"/>
      <c r="AD307" s="180"/>
      <c r="AE307" t="s">
        <v>754</v>
      </c>
      <c r="AF307" s="178"/>
      <c r="AG307" s="178"/>
    </row>
    <row r="308" spans="1:36" s="174" customFormat="1">
      <c r="A308" s="185"/>
      <c r="D308" s="188"/>
      <c r="E308" s="188"/>
      <c r="F308" s="188"/>
      <c r="G308" s="188"/>
      <c r="H308" s="188"/>
      <c r="I308" s="188"/>
      <c r="J308" s="188"/>
      <c r="K308" s="188"/>
      <c r="L308" s="188"/>
      <c r="M308" s="165"/>
      <c r="N308" s="165"/>
      <c r="O308" s="165"/>
      <c r="P308" s="165"/>
      <c r="Q308" s="165"/>
      <c r="R308" s="165"/>
      <c r="S308" s="165"/>
      <c r="T308" s="165"/>
      <c r="U308" s="165"/>
      <c r="V308" s="165"/>
      <c r="W308" s="165"/>
      <c r="X308" s="165"/>
      <c r="Y308" s="165"/>
      <c r="Z308" s="165"/>
      <c r="AA308" s="165"/>
      <c r="AB308" s="165"/>
      <c r="AC308" s="165"/>
      <c r="AD308" s="165"/>
      <c r="AE308" t="s">
        <v>755</v>
      </c>
      <c r="AF308" s="165"/>
      <c r="AH308" s="175"/>
      <c r="AI308" s="175"/>
      <c r="AJ308" s="175"/>
    </row>
    <row r="309" spans="1:36" s="174" customFormat="1">
      <c r="A309" s="107"/>
      <c r="B309" s="176" t="s">
        <v>2807</v>
      </c>
      <c r="C309" s="176"/>
      <c r="D309" s="316" t="str">
        <f ca="1">'Basic Story Data'!X34</f>
        <v>characters don't constantly break the law, but they cannot see much value in laws (or, for weaker-CCEs, do not see the value in laws that do not function solely to their depraved objectives). They believe that their own evil impulses are their best guides, and that tying themselves to any given code of conduct would be limiting their own ability to realize their depraved wishes. They do not get along with anyone who tries to instill any kind of order over the Chaotic Evil character, believing these people to be restricting their freedom; Chaotic Evil characters often focus very strongly on their own individual rights and freedoms, and will strongly resist any form of oppression of themselves. Type 5 is a Well-Intentioned Extremist who saw (or a Knight Templar who sees) himself as Chaotic Good (Just Like Robin Hood) but slowly passed over to the evil alignment, often without being consciously aware of it. You know what they say about slippery slopes...</v>
      </c>
      <c r="E309" s="317"/>
      <c r="F309" s="317"/>
      <c r="G309" s="317"/>
      <c r="H309" s="317"/>
      <c r="I309" s="317"/>
      <c r="J309" s="317"/>
      <c r="K309" s="317"/>
      <c r="L309" s="318"/>
      <c r="M309" s="107"/>
      <c r="N309" s="107"/>
      <c r="O309" s="107"/>
      <c r="P309" s="107"/>
      <c r="Q309" s="107"/>
      <c r="R309" s="107"/>
      <c r="S309" s="107"/>
      <c r="T309" s="107"/>
      <c r="U309" s="107"/>
      <c r="V309" s="107"/>
      <c r="W309" s="107"/>
      <c r="X309" s="107"/>
      <c r="Y309" s="107"/>
      <c r="Z309" s="107"/>
      <c r="AA309" s="107"/>
      <c r="AB309" s="107"/>
      <c r="AC309" s="107"/>
      <c r="AD309" s="107"/>
      <c r="AE309" t="s">
        <v>756</v>
      </c>
      <c r="AF309" s="107"/>
      <c r="AH309" s="175"/>
      <c r="AI309" s="175"/>
      <c r="AJ309" s="175"/>
    </row>
    <row r="310" spans="1:36" s="174" customFormat="1">
      <c r="A310" s="178"/>
      <c r="B310" s="308" t="str">
        <f ca="1">'Basic Story Data'!H34</f>
        <v>Chaotic Evil, type 5</v>
      </c>
      <c r="C310" s="309"/>
      <c r="D310" s="319"/>
      <c r="E310" s="320"/>
      <c r="F310" s="320"/>
      <c r="G310" s="320"/>
      <c r="H310" s="320"/>
      <c r="I310" s="320"/>
      <c r="J310" s="320"/>
      <c r="K310" s="320"/>
      <c r="L310" s="321"/>
      <c r="M310" s="178"/>
      <c r="N310" s="178"/>
      <c r="O310" s="178"/>
      <c r="P310" s="178"/>
      <c r="Q310" s="178"/>
      <c r="R310" s="178"/>
      <c r="S310" s="178"/>
      <c r="T310" s="178"/>
      <c r="U310" s="178"/>
      <c r="V310" s="178"/>
      <c r="W310" s="178"/>
      <c r="X310" s="178"/>
      <c r="Y310" s="178"/>
      <c r="Z310" s="178"/>
      <c r="AA310" s="178"/>
      <c r="AB310" s="178"/>
      <c r="AC310" s="178"/>
      <c r="AD310" s="178"/>
      <c r="AE310" t="s">
        <v>757</v>
      </c>
      <c r="AF310" s="178"/>
      <c r="AH310" s="175"/>
      <c r="AI310" s="175"/>
      <c r="AJ310" s="175"/>
    </row>
    <row r="311" spans="1:36" s="174" customFormat="1">
      <c r="A311" s="178"/>
      <c r="B311" s="125"/>
      <c r="C311" s="125"/>
      <c r="D311" s="319"/>
      <c r="E311" s="320"/>
      <c r="F311" s="320"/>
      <c r="G311" s="320"/>
      <c r="H311" s="320"/>
      <c r="I311" s="320"/>
      <c r="J311" s="320"/>
      <c r="K311" s="320"/>
      <c r="L311" s="321"/>
      <c r="M311" s="178"/>
      <c r="N311" s="178"/>
      <c r="O311" s="178"/>
      <c r="P311" s="178"/>
      <c r="Q311" s="178"/>
      <c r="R311" s="178"/>
      <c r="S311" s="178"/>
      <c r="T311" s="178"/>
      <c r="U311" s="178"/>
      <c r="V311" s="178"/>
      <c r="W311" s="178"/>
      <c r="X311" s="178"/>
      <c r="Y311" s="178"/>
      <c r="Z311" s="178"/>
      <c r="AA311" s="178"/>
      <c r="AB311" s="178"/>
      <c r="AC311" s="178"/>
      <c r="AD311" s="178"/>
      <c r="AE311" t="s">
        <v>758</v>
      </c>
      <c r="AF311" s="178"/>
      <c r="AH311" s="175"/>
      <c r="AI311" s="175"/>
      <c r="AJ311" s="175"/>
    </row>
    <row r="312" spans="1:36" s="174" customFormat="1">
      <c r="A312" s="178"/>
      <c r="B312" s="125"/>
      <c r="C312" s="125"/>
      <c r="D312" s="319"/>
      <c r="E312" s="320"/>
      <c r="F312" s="320"/>
      <c r="G312" s="320"/>
      <c r="H312" s="320"/>
      <c r="I312" s="320"/>
      <c r="J312" s="320"/>
      <c r="K312" s="320"/>
      <c r="L312" s="321"/>
      <c r="M312" s="178"/>
      <c r="N312" s="178"/>
      <c r="O312" s="178"/>
      <c r="P312" s="178"/>
      <c r="Q312" s="178"/>
      <c r="R312" s="178"/>
      <c r="S312" s="178"/>
      <c r="T312" s="178"/>
      <c r="U312" s="178"/>
      <c r="V312" s="178"/>
      <c r="W312" s="178"/>
      <c r="X312" s="178"/>
      <c r="Y312" s="178"/>
      <c r="Z312" s="178"/>
      <c r="AA312" s="178"/>
      <c r="AB312" s="178"/>
      <c r="AC312" s="178"/>
      <c r="AD312" s="178"/>
      <c r="AE312" s="78" t="s">
        <v>759</v>
      </c>
      <c r="AF312" s="178"/>
      <c r="AH312" s="175"/>
      <c r="AI312" s="175"/>
      <c r="AJ312" s="175"/>
    </row>
    <row r="313" spans="1:36" s="174" customFormat="1">
      <c r="A313" s="178"/>
      <c r="B313" s="125"/>
      <c r="C313" s="125"/>
      <c r="D313" s="319"/>
      <c r="E313" s="320"/>
      <c r="F313" s="320"/>
      <c r="G313" s="320"/>
      <c r="H313" s="320"/>
      <c r="I313" s="320"/>
      <c r="J313" s="320"/>
      <c r="K313" s="320"/>
      <c r="L313" s="321"/>
      <c r="M313" s="178"/>
      <c r="N313" s="178"/>
      <c r="O313" s="178"/>
      <c r="P313" s="178"/>
      <c r="Q313" s="178"/>
      <c r="R313" s="178"/>
      <c r="S313" s="178"/>
      <c r="T313" s="178"/>
      <c r="U313" s="178"/>
      <c r="V313" s="178"/>
      <c r="W313" s="178"/>
      <c r="X313" s="178"/>
      <c r="Y313" s="178"/>
      <c r="Z313" s="178"/>
      <c r="AA313" s="178"/>
      <c r="AB313" s="178"/>
      <c r="AC313" s="178"/>
      <c r="AD313" s="178"/>
      <c r="AE313" t="s">
        <v>760</v>
      </c>
      <c r="AF313" s="178"/>
      <c r="AH313" s="175"/>
      <c r="AI313" s="175"/>
      <c r="AJ313" s="175"/>
    </row>
    <row r="314" spans="1:36" s="174" customFormat="1">
      <c r="A314" s="178"/>
      <c r="B314" s="125"/>
      <c r="C314" s="125"/>
      <c r="D314" s="319"/>
      <c r="E314" s="320"/>
      <c r="F314" s="320"/>
      <c r="G314" s="320"/>
      <c r="H314" s="320"/>
      <c r="I314" s="320"/>
      <c r="J314" s="320"/>
      <c r="K314" s="320"/>
      <c r="L314" s="321"/>
      <c r="M314" s="178"/>
      <c r="N314" s="178"/>
      <c r="O314" s="178"/>
      <c r="P314" s="178"/>
      <c r="Q314" s="178"/>
      <c r="R314" s="178"/>
      <c r="S314" s="178"/>
      <c r="T314" s="178"/>
      <c r="U314" s="178"/>
      <c r="V314" s="178"/>
      <c r="W314" s="178"/>
      <c r="X314" s="178"/>
      <c r="Y314" s="178"/>
      <c r="Z314" s="178"/>
      <c r="AA314" s="178"/>
      <c r="AB314" s="178"/>
      <c r="AC314" s="178"/>
      <c r="AD314" s="178"/>
      <c r="AE314" t="s">
        <v>761</v>
      </c>
      <c r="AF314" s="178"/>
      <c r="AH314" s="175"/>
      <c r="AI314" s="175"/>
      <c r="AJ314" s="175"/>
    </row>
    <row r="315" spans="1:36" s="174" customFormat="1">
      <c r="A315" s="178"/>
      <c r="D315" s="322"/>
      <c r="E315" s="323"/>
      <c r="F315" s="323"/>
      <c r="G315" s="323"/>
      <c r="H315" s="323"/>
      <c r="I315" s="323"/>
      <c r="J315" s="323"/>
      <c r="K315" s="323"/>
      <c r="L315" s="324"/>
      <c r="M315" s="178"/>
      <c r="N315" s="178"/>
      <c r="O315" s="178"/>
      <c r="P315" s="178"/>
      <c r="Q315" s="178"/>
      <c r="R315" s="178"/>
      <c r="S315" s="178"/>
      <c r="T315" s="178"/>
      <c r="U315" s="178"/>
      <c r="V315" s="178"/>
      <c r="W315" s="178"/>
      <c r="X315" s="178"/>
      <c r="Y315" s="178"/>
      <c r="Z315" s="178"/>
      <c r="AA315" s="178"/>
      <c r="AB315" s="178"/>
      <c r="AC315" s="178"/>
      <c r="AD315" s="178"/>
      <c r="AE315" t="s">
        <v>762</v>
      </c>
      <c r="AF315" s="178"/>
      <c r="AH315" s="175"/>
      <c r="AI315" s="175"/>
      <c r="AJ315" s="175"/>
    </row>
    <row r="316" spans="1:36" s="174" customFormat="1">
      <c r="A316" s="178"/>
      <c r="B316" s="176" t="s">
        <v>1056</v>
      </c>
      <c r="C316" s="176"/>
      <c r="D316" s="316" t="str">
        <f ca="1">'Basic Story Data'!Z34</f>
        <v>For ESTPs the dominant quality in their lives is their enthusiastic attention to the outer world of hands-on and real-life experiences. ESTPs are excited by continuous involvement in new activities and in the pursuit of new challenges. ESTPs tend to be logical and analytical in their approach to life, and they have an acute sense of how objects, events, and people in the world work. ESTPs are typically energetic and adaptable realists, who prefer to experience and accept life rather than to judge or organize it.</v>
      </c>
      <c r="E316" s="317"/>
      <c r="F316" s="317"/>
      <c r="G316" s="317"/>
      <c r="H316" s="317"/>
      <c r="I316" s="317"/>
      <c r="J316" s="317"/>
      <c r="K316" s="317"/>
      <c r="L316" s="318"/>
      <c r="M316" s="178"/>
      <c r="N316" s="178"/>
      <c r="O316" s="178"/>
      <c r="P316" s="178"/>
      <c r="Q316" s="180"/>
      <c r="R316" s="180"/>
      <c r="S316" s="180"/>
      <c r="T316" s="180"/>
      <c r="U316" s="180"/>
      <c r="V316" s="180"/>
      <c r="W316" s="180"/>
      <c r="X316" s="180"/>
      <c r="Y316" s="180"/>
      <c r="Z316" s="180"/>
      <c r="AA316" s="180"/>
      <c r="AB316" s="180"/>
      <c r="AC316" s="180"/>
      <c r="AD316" s="180"/>
      <c r="AE316" t="s">
        <v>763</v>
      </c>
      <c r="AF316" s="178"/>
    </row>
    <row r="317" spans="1:36" s="174" customFormat="1">
      <c r="A317" s="178"/>
      <c r="B317" s="308" t="str">
        <f ca="1">'Basic Story Data'!I34</f>
        <v>ESTP</v>
      </c>
      <c r="C317" s="309"/>
      <c r="D317" s="319"/>
      <c r="E317" s="320"/>
      <c r="F317" s="320"/>
      <c r="G317" s="320"/>
      <c r="H317" s="320"/>
      <c r="I317" s="320"/>
      <c r="J317" s="320"/>
      <c r="K317" s="320"/>
      <c r="L317" s="321"/>
      <c r="M317" s="178"/>
      <c r="N317" s="178"/>
      <c r="O317" s="178"/>
      <c r="P317" s="178"/>
      <c r="Q317" s="180"/>
      <c r="R317" s="180"/>
      <c r="S317" s="180"/>
      <c r="T317" s="180"/>
      <c r="U317" s="180"/>
      <c r="V317" s="180"/>
      <c r="W317" s="180"/>
      <c r="X317" s="180"/>
      <c r="Y317" s="180"/>
      <c r="Z317" s="180"/>
      <c r="AA317" s="180"/>
      <c r="AB317" s="180"/>
      <c r="AC317" s="180"/>
      <c r="AD317" s="180"/>
      <c r="AE317" t="s">
        <v>764</v>
      </c>
      <c r="AF317" s="178"/>
    </row>
    <row r="318" spans="1:36" s="174" customFormat="1">
      <c r="A318" s="178"/>
      <c r="B318" s="125"/>
      <c r="C318" s="125"/>
      <c r="D318" s="319"/>
      <c r="E318" s="320"/>
      <c r="F318" s="320"/>
      <c r="G318" s="320"/>
      <c r="H318" s="320"/>
      <c r="I318" s="320"/>
      <c r="J318" s="320"/>
      <c r="K318" s="320"/>
      <c r="L318" s="321"/>
      <c r="M318" s="178"/>
      <c r="N318" s="178"/>
      <c r="O318" s="178"/>
      <c r="P318" s="178"/>
      <c r="Q318" s="180"/>
      <c r="R318" s="180"/>
      <c r="S318" s="180"/>
      <c r="T318" s="180"/>
      <c r="U318" s="180"/>
      <c r="V318" s="180"/>
      <c r="W318" s="180"/>
      <c r="X318" s="180"/>
      <c r="Y318" s="180"/>
      <c r="Z318" s="180"/>
      <c r="AA318" s="180"/>
      <c r="AB318" s="180"/>
      <c r="AC318" s="180"/>
      <c r="AD318" s="180"/>
      <c r="AE318" t="s">
        <v>973</v>
      </c>
      <c r="AF318" s="178"/>
    </row>
    <row r="319" spans="1:36" s="174" customFormat="1">
      <c r="A319" s="178"/>
      <c r="D319" s="322"/>
      <c r="E319" s="323"/>
      <c r="F319" s="323"/>
      <c r="G319" s="323"/>
      <c r="H319" s="323"/>
      <c r="I319" s="323"/>
      <c r="J319" s="323"/>
      <c r="K319" s="323"/>
      <c r="L319" s="324"/>
      <c r="M319" s="178"/>
      <c r="N319" s="191" t="s">
        <v>917</v>
      </c>
      <c r="O319" s="192"/>
      <c r="P319" s="192"/>
      <c r="Q319" s="192"/>
      <c r="R319" s="180"/>
      <c r="S319" s="180"/>
      <c r="T319" s="180"/>
      <c r="U319" s="180"/>
      <c r="V319" s="180"/>
      <c r="W319" s="180"/>
      <c r="X319" s="180"/>
      <c r="Y319" s="180"/>
      <c r="Z319" s="180"/>
      <c r="AA319" s="180"/>
      <c r="AB319" s="180"/>
      <c r="AC319" s="180"/>
      <c r="AD319" s="180"/>
      <c r="AE319" t="s">
        <v>974</v>
      </c>
      <c r="AF319" s="178"/>
    </row>
    <row r="320" spans="1:36" s="174" customFormat="1">
      <c r="A320" s="178"/>
      <c r="B320" s="176" t="s">
        <v>1054</v>
      </c>
      <c r="C320" s="176"/>
      <c r="D320" s="316" t="str">
        <f ca="1">'Basic Story Data'!T34</f>
        <v>A slang term for the hordes of standard-issue, disposable bad guys whom The Hero mows down with impunity. Deadly, competent, loyal, abundant... pick any two. Also called "baddies", "goons," "scrubs," "drones," "small fry," "flunkies," "pawns," "toadies," "grunts," "minions," "lackeys," "underlings," "henchpersons," and "cannon fodder". It's a thankless job, to be sure, but somebody's gotta do it. Enter the humble mook. Mooks play an important role, without someone to fight on a constant basis, an action movie/show would have a lot less action. If every single minion your hero ever runs into has a personality, then the pacing of the show would slow to a crawl and Quirky Miniboss Squad, The Dragon, and the Big Bad would not feel as unique.</v>
      </c>
      <c r="E320" s="317"/>
      <c r="F320" s="317"/>
      <c r="G320" s="317"/>
      <c r="H320" s="317"/>
      <c r="I320" s="317"/>
      <c r="J320" s="317"/>
      <c r="K320" s="317"/>
      <c r="L320" s="318"/>
      <c r="M320" s="178"/>
      <c r="N320" s="190"/>
      <c r="O320" s="159"/>
      <c r="P320" s="159"/>
      <c r="Q320" s="160"/>
      <c r="R320" s="180"/>
      <c r="S320" s="180"/>
      <c r="T320" s="180"/>
      <c r="U320" s="180"/>
      <c r="V320" s="180"/>
      <c r="W320" s="180"/>
      <c r="X320" s="180"/>
      <c r="Y320" s="180"/>
      <c r="Z320" s="180"/>
      <c r="AA320" s="180"/>
      <c r="AB320" s="180"/>
      <c r="AC320" s="180"/>
      <c r="AD320" s="180"/>
      <c r="AE320" t="s">
        <v>975</v>
      </c>
      <c r="AF320" s="178"/>
    </row>
    <row r="321" spans="1:38" s="174" customFormat="1">
      <c r="A321" s="178"/>
      <c r="B321" s="308" t="str">
        <f ca="1">'Basic Story Data'!J34</f>
        <v>Mooks</v>
      </c>
      <c r="C321" s="309"/>
      <c r="D321" s="319"/>
      <c r="E321" s="320"/>
      <c r="F321" s="320"/>
      <c r="G321" s="320"/>
      <c r="H321" s="320"/>
      <c r="I321" s="320"/>
      <c r="J321" s="320"/>
      <c r="K321" s="320"/>
      <c r="L321" s="321"/>
      <c r="M321" s="178"/>
      <c r="N321" s="161"/>
      <c r="O321" s="136"/>
      <c r="P321" s="136"/>
      <c r="Q321" s="157"/>
      <c r="R321" s="180"/>
      <c r="S321" s="180"/>
      <c r="T321" s="180"/>
      <c r="U321" s="180"/>
      <c r="V321" s="180"/>
      <c r="W321" s="180"/>
      <c r="X321" s="180"/>
      <c r="Y321" s="180"/>
      <c r="Z321" s="180"/>
      <c r="AA321" s="180"/>
      <c r="AB321" s="180"/>
      <c r="AC321" s="180"/>
      <c r="AD321" s="180"/>
      <c r="AE321" t="s">
        <v>976</v>
      </c>
      <c r="AF321" s="178"/>
    </row>
    <row r="322" spans="1:38" s="174" customFormat="1">
      <c r="A322" s="178"/>
      <c r="B322" s="125"/>
      <c r="C322" s="125"/>
      <c r="D322" s="319"/>
      <c r="E322" s="320"/>
      <c r="F322" s="320"/>
      <c r="G322" s="320"/>
      <c r="H322" s="320"/>
      <c r="I322" s="320"/>
      <c r="J322" s="320"/>
      <c r="K322" s="320"/>
      <c r="L322" s="321"/>
      <c r="M322" s="178"/>
      <c r="N322" s="161"/>
      <c r="O322" s="136"/>
      <c r="P322" s="136"/>
      <c r="Q322" s="157"/>
      <c r="R322" s="180"/>
      <c r="S322" s="180"/>
      <c r="T322" s="180"/>
      <c r="U322" s="180"/>
      <c r="V322" s="180"/>
      <c r="W322" s="180"/>
      <c r="X322" s="180"/>
      <c r="Y322" s="180"/>
      <c r="Z322" s="180"/>
      <c r="AA322" s="180"/>
      <c r="AB322" s="180"/>
      <c r="AC322" s="180"/>
      <c r="AD322" s="180"/>
      <c r="AE322" t="s">
        <v>977</v>
      </c>
      <c r="AF322" s="178"/>
    </row>
    <row r="323" spans="1:38" s="174" customFormat="1">
      <c r="A323" s="178"/>
      <c r="B323" s="125"/>
      <c r="C323" s="125"/>
      <c r="D323" s="319"/>
      <c r="E323" s="320"/>
      <c r="F323" s="320"/>
      <c r="G323" s="320"/>
      <c r="H323" s="320"/>
      <c r="I323" s="320"/>
      <c r="J323" s="320"/>
      <c r="K323" s="320"/>
      <c r="L323" s="321"/>
      <c r="M323" s="178"/>
      <c r="N323" s="161"/>
      <c r="O323" s="136"/>
      <c r="P323" s="136"/>
      <c r="Q323" s="157"/>
      <c r="R323" s="180"/>
      <c r="S323" s="180"/>
      <c r="T323" s="180"/>
      <c r="U323" s="180"/>
      <c r="V323" s="180"/>
      <c r="W323" s="180"/>
      <c r="X323" s="180"/>
      <c r="Y323" s="180"/>
      <c r="Z323" s="180"/>
      <c r="AA323" s="180"/>
      <c r="AB323" s="180"/>
      <c r="AC323" s="180"/>
      <c r="AD323" s="180"/>
      <c r="AE323" t="s">
        <v>978</v>
      </c>
      <c r="AF323" s="178"/>
    </row>
    <row r="324" spans="1:38" s="174" customFormat="1">
      <c r="A324" s="178"/>
      <c r="D324" s="322"/>
      <c r="E324" s="323"/>
      <c r="F324" s="323"/>
      <c r="G324" s="323"/>
      <c r="H324" s="323"/>
      <c r="I324" s="323"/>
      <c r="J324" s="323"/>
      <c r="K324" s="323"/>
      <c r="L324" s="324"/>
      <c r="M324" s="178"/>
      <c r="N324" s="162"/>
      <c r="O324" s="140"/>
      <c r="P324" s="140"/>
      <c r="Q324" s="158"/>
      <c r="R324" s="180"/>
      <c r="S324" s="180"/>
      <c r="T324" s="180"/>
      <c r="U324" s="180"/>
      <c r="V324" s="180"/>
      <c r="W324" s="180"/>
      <c r="X324" s="180"/>
      <c r="Y324" s="180"/>
      <c r="Z324" s="180"/>
      <c r="AA324" s="180"/>
      <c r="AB324" s="180"/>
      <c r="AC324" s="180"/>
      <c r="AD324" s="180"/>
      <c r="AE324" t="s">
        <v>979</v>
      </c>
      <c r="AF324" s="178"/>
    </row>
    <row r="325" spans="1:38" s="174" customFormat="1">
      <c r="A325" s="178"/>
      <c r="B325" s="334" t="s">
        <v>1057</v>
      </c>
      <c r="C325" s="335"/>
      <c r="D325" s="316" t="str">
        <f ca="1">'Basic Story Data'!V34</f>
        <v xml:space="preserve">Someone who is so obviously up to no good that the one character who seems aware of it is shocked no one else seems to notice. Everyone else, especially those with a tendency to be Horrible Judges Of Character, may just consider them a little quirky and wonder what the observant character's problem is. Sometimes this can be a villain hiding as a lesser immoral person. For example, no one would be the least bit surprised to find out that any given politician is a slimy scheming Jerkass, and thus they manage to hide their greater villainy as the simple pettiness of your every day scumbag. Less extreme than the Villain with Good Publicity, who is thought highly by most people; this guy is mostly met with inattentive indifference. </v>
      </c>
      <c r="E325" s="317"/>
      <c r="F325" s="317"/>
      <c r="G325" s="317"/>
      <c r="H325" s="317"/>
      <c r="I325" s="317"/>
      <c r="J325" s="317"/>
      <c r="K325" s="317"/>
      <c r="L325" s="318"/>
      <c r="M325" s="178"/>
      <c r="N325" s="190"/>
      <c r="O325" s="159"/>
      <c r="P325" s="159"/>
      <c r="Q325" s="160"/>
      <c r="R325" s="180"/>
      <c r="S325" s="180"/>
      <c r="T325" s="180"/>
      <c r="U325" s="180"/>
      <c r="V325" s="180"/>
      <c r="W325" s="180"/>
      <c r="X325" s="180"/>
      <c r="Y325" s="180"/>
      <c r="Z325" s="180"/>
      <c r="AA325" s="180"/>
      <c r="AB325" s="180"/>
      <c r="AC325" s="180"/>
      <c r="AD325" s="178"/>
      <c r="AE325" t="s">
        <v>980</v>
      </c>
      <c r="AF325" s="178"/>
    </row>
    <row r="326" spans="1:38" s="174" customFormat="1">
      <c r="A326" s="178"/>
      <c r="B326" s="308" t="str">
        <f ca="1">'Basic Story Data'!L34</f>
        <v>Devil in Plain Sight</v>
      </c>
      <c r="C326" s="309"/>
      <c r="D326" s="319"/>
      <c r="E326" s="320"/>
      <c r="F326" s="320"/>
      <c r="G326" s="320"/>
      <c r="H326" s="320"/>
      <c r="I326" s="320"/>
      <c r="J326" s="320"/>
      <c r="K326" s="320"/>
      <c r="L326" s="321"/>
      <c r="M326" s="178"/>
      <c r="N326" s="161"/>
      <c r="O326" s="136"/>
      <c r="P326" s="136"/>
      <c r="Q326" s="157"/>
      <c r="R326" s="180"/>
      <c r="S326" s="180"/>
      <c r="T326" s="180"/>
      <c r="U326" s="180"/>
      <c r="V326" s="180"/>
      <c r="W326" s="180"/>
      <c r="X326" s="180"/>
      <c r="Y326" s="180"/>
      <c r="Z326" s="180"/>
      <c r="AA326" s="180"/>
      <c r="AB326" s="180"/>
      <c r="AC326" s="180"/>
      <c r="AD326" s="180"/>
      <c r="AE326" t="s">
        <v>981</v>
      </c>
      <c r="AF326" s="178"/>
    </row>
    <row r="327" spans="1:38" s="174" customFormat="1">
      <c r="A327" s="178"/>
      <c r="D327" s="319"/>
      <c r="E327" s="320"/>
      <c r="F327" s="320"/>
      <c r="G327" s="320"/>
      <c r="H327" s="320"/>
      <c r="I327" s="320"/>
      <c r="J327" s="320"/>
      <c r="K327" s="320"/>
      <c r="L327" s="321"/>
      <c r="M327" s="178"/>
      <c r="N327" s="161"/>
      <c r="O327" s="136"/>
      <c r="P327" s="136"/>
      <c r="Q327" s="157"/>
      <c r="R327" s="180"/>
      <c r="S327" s="180"/>
      <c r="T327" s="180"/>
      <c r="U327" s="180"/>
      <c r="V327" s="180"/>
      <c r="W327" s="180"/>
      <c r="X327" s="180"/>
      <c r="Y327" s="180"/>
      <c r="Z327" s="180"/>
      <c r="AA327" s="180"/>
      <c r="AB327" s="180"/>
      <c r="AC327" s="180"/>
      <c r="AD327" s="180"/>
      <c r="AE327" t="s">
        <v>982</v>
      </c>
      <c r="AF327" s="178"/>
    </row>
    <row r="328" spans="1:38" s="174" customFormat="1">
      <c r="A328" s="178"/>
      <c r="D328" s="319"/>
      <c r="E328" s="320"/>
      <c r="F328" s="320"/>
      <c r="G328" s="320"/>
      <c r="H328" s="320"/>
      <c r="I328" s="320"/>
      <c r="J328" s="320"/>
      <c r="K328" s="320"/>
      <c r="L328" s="321"/>
      <c r="M328" s="178"/>
      <c r="N328" s="161"/>
      <c r="O328" s="136"/>
      <c r="P328" s="136"/>
      <c r="Q328" s="157"/>
      <c r="R328" s="180"/>
      <c r="S328" s="180"/>
      <c r="T328" s="180"/>
      <c r="U328" s="180"/>
      <c r="V328" s="180"/>
      <c r="W328" s="180"/>
      <c r="X328" s="180"/>
      <c r="Y328" s="180"/>
      <c r="Z328" s="180"/>
      <c r="AA328" s="180"/>
      <c r="AB328" s="180"/>
      <c r="AC328" s="180"/>
      <c r="AD328" s="180"/>
      <c r="AE328" t="s">
        <v>983</v>
      </c>
      <c r="AF328" s="178"/>
    </row>
    <row r="329" spans="1:38" s="174" customFormat="1">
      <c r="A329" s="178"/>
      <c r="D329" s="322"/>
      <c r="E329" s="323"/>
      <c r="F329" s="323"/>
      <c r="G329" s="323"/>
      <c r="H329" s="323"/>
      <c r="I329" s="323"/>
      <c r="J329" s="323"/>
      <c r="K329" s="323"/>
      <c r="L329" s="324"/>
      <c r="M329" s="178"/>
      <c r="N329" s="162"/>
      <c r="O329" s="140"/>
      <c r="P329" s="140"/>
      <c r="Q329" s="158"/>
      <c r="R329" s="180"/>
      <c r="S329" s="180"/>
      <c r="T329" s="180"/>
      <c r="U329" s="180"/>
      <c r="V329" s="180"/>
      <c r="W329" s="180"/>
      <c r="X329" s="180"/>
      <c r="Y329" s="180"/>
      <c r="Z329" s="180"/>
      <c r="AA329" s="180"/>
      <c r="AB329" s="180"/>
      <c r="AC329" s="180"/>
      <c r="AD329" s="180"/>
      <c r="AE329" t="s">
        <v>984</v>
      </c>
      <c r="AF329" s="178"/>
      <c r="AL329" s="177"/>
    </row>
    <row r="330" spans="1:38" s="174" customFormat="1">
      <c r="A330" s="178"/>
      <c r="B330" s="320" t="s">
        <v>916</v>
      </c>
      <c r="C330" s="320"/>
      <c r="D330" s="310" t="s">
        <v>433</v>
      </c>
      <c r="E330" s="311"/>
      <c r="F330" s="311"/>
      <c r="G330" s="311"/>
      <c r="H330" s="311"/>
      <c r="I330" s="311"/>
      <c r="J330" s="311"/>
      <c r="K330" s="311"/>
      <c r="L330" s="312"/>
      <c r="M330" s="178"/>
      <c r="N330" s="313"/>
      <c r="O330" s="314"/>
      <c r="P330" s="314"/>
      <c r="Q330" s="315"/>
      <c r="R330" s="180"/>
      <c r="S330" s="180"/>
      <c r="T330" s="180"/>
      <c r="U330" s="180"/>
      <c r="V330" s="180"/>
      <c r="W330" s="180"/>
      <c r="X330" s="180"/>
      <c r="Y330" s="180"/>
      <c r="Z330" s="180"/>
      <c r="AA330" s="180"/>
      <c r="AB330" s="180"/>
      <c r="AC330" s="180"/>
      <c r="AD330" s="180"/>
      <c r="AE330" s="78" t="s">
        <v>985</v>
      </c>
      <c r="AF330" s="178"/>
    </row>
    <row r="331" spans="1:38" s="174" customFormat="1">
      <c r="A331" s="178"/>
      <c r="B331" s="125"/>
      <c r="C331" s="125"/>
      <c r="D331" s="310" t="s">
        <v>446</v>
      </c>
      <c r="E331" s="311"/>
      <c r="F331" s="311"/>
      <c r="G331" s="311"/>
      <c r="H331" s="311"/>
      <c r="I331" s="311"/>
      <c r="J331" s="311"/>
      <c r="K331" s="311"/>
      <c r="L331" s="312"/>
      <c r="M331" s="178"/>
      <c r="N331" s="313"/>
      <c r="O331" s="314"/>
      <c r="P331" s="314"/>
      <c r="Q331" s="315"/>
      <c r="R331" s="180"/>
      <c r="S331" s="180"/>
      <c r="T331" s="180"/>
      <c r="U331" s="180"/>
      <c r="V331" s="180"/>
      <c r="W331" s="180"/>
      <c r="X331" s="180"/>
      <c r="Y331" s="180"/>
      <c r="Z331" s="180"/>
      <c r="AA331" s="180"/>
      <c r="AB331" s="180"/>
      <c r="AC331" s="180"/>
      <c r="AD331" s="180"/>
      <c r="AE331" t="s">
        <v>986</v>
      </c>
      <c r="AF331" s="178"/>
      <c r="AL331" s="97"/>
    </row>
    <row r="332" spans="1:38" s="174" customFormat="1">
      <c r="A332" s="178"/>
      <c r="B332" s="125"/>
      <c r="C332" s="125"/>
      <c r="D332" s="310" t="s">
        <v>471</v>
      </c>
      <c r="E332" s="311"/>
      <c r="F332" s="311"/>
      <c r="G332" s="311"/>
      <c r="H332" s="311"/>
      <c r="I332" s="311"/>
      <c r="J332" s="311"/>
      <c r="K332" s="311"/>
      <c r="L332" s="312"/>
      <c r="M332" s="178"/>
      <c r="N332" s="313"/>
      <c r="O332" s="314"/>
      <c r="P332" s="314"/>
      <c r="Q332" s="315"/>
      <c r="R332" s="180"/>
      <c r="S332" s="180"/>
      <c r="T332" s="180"/>
      <c r="U332" s="180"/>
      <c r="V332" s="180"/>
      <c r="W332" s="180"/>
      <c r="X332" s="180"/>
      <c r="Y332" s="180"/>
      <c r="Z332" s="180"/>
      <c r="AA332" s="180"/>
      <c r="AB332" s="180"/>
      <c r="AC332" s="180"/>
      <c r="AD332" s="180"/>
      <c r="AE332" t="s">
        <v>987</v>
      </c>
      <c r="AF332" s="178"/>
    </row>
    <row r="333" spans="1:38" s="174" customFormat="1">
      <c r="A333" s="178"/>
      <c r="B333" s="125"/>
      <c r="C333" s="125"/>
      <c r="D333" s="310" t="s">
        <v>469</v>
      </c>
      <c r="E333" s="311"/>
      <c r="F333" s="311"/>
      <c r="G333" s="311"/>
      <c r="H333" s="311"/>
      <c r="I333" s="311"/>
      <c r="J333" s="311"/>
      <c r="K333" s="311"/>
      <c r="L333" s="312"/>
      <c r="M333" s="178"/>
      <c r="N333" s="313"/>
      <c r="O333" s="314"/>
      <c r="P333" s="314"/>
      <c r="Q333" s="315"/>
      <c r="R333" s="180"/>
      <c r="S333" s="180"/>
      <c r="T333" s="180"/>
      <c r="U333" s="180"/>
      <c r="V333" s="180"/>
      <c r="W333" s="180"/>
      <c r="X333" s="180"/>
      <c r="Y333" s="180"/>
      <c r="Z333" s="180"/>
      <c r="AA333" s="180"/>
      <c r="AB333" s="180"/>
      <c r="AC333" s="180"/>
      <c r="AD333" s="180"/>
      <c r="AE333" t="s">
        <v>1446</v>
      </c>
      <c r="AF333" s="178"/>
    </row>
    <row r="334" spans="1:38" s="174" customFormat="1">
      <c r="A334" s="178"/>
      <c r="M334" s="178"/>
      <c r="N334" s="180"/>
      <c r="O334" s="180"/>
      <c r="P334" s="180"/>
      <c r="Q334" s="180"/>
      <c r="R334" s="178"/>
      <c r="S334" s="178"/>
      <c r="T334" s="178"/>
      <c r="U334" s="178"/>
      <c r="V334" s="178"/>
      <c r="W334" s="178"/>
      <c r="X334" s="178"/>
      <c r="Y334" s="178"/>
      <c r="Z334" s="178"/>
      <c r="AA334" s="178"/>
      <c r="AB334" s="178"/>
      <c r="AC334" s="178"/>
      <c r="AD334" s="180"/>
      <c r="AE334" s="78" t="s">
        <v>1447</v>
      </c>
      <c r="AF334" s="178"/>
    </row>
    <row r="335" spans="1:38" s="174" customFormat="1">
      <c r="A335" s="178"/>
      <c r="N335" s="175"/>
      <c r="O335" s="175"/>
      <c r="P335" s="175"/>
      <c r="Q335" s="175"/>
      <c r="R335" s="175"/>
      <c r="S335" s="175"/>
      <c r="T335" s="175"/>
      <c r="U335" s="175"/>
      <c r="V335" s="175"/>
      <c r="W335" s="175"/>
      <c r="X335" s="175"/>
      <c r="Y335" s="175"/>
      <c r="Z335" s="175"/>
      <c r="AA335" s="175"/>
      <c r="AB335" s="175"/>
      <c r="AC335" s="175"/>
      <c r="AD335" s="175"/>
      <c r="AE335" s="78" t="s">
        <v>421</v>
      </c>
    </row>
    <row r="336" spans="1:38" s="174" customFormat="1">
      <c r="A336" s="178"/>
      <c r="N336" s="175"/>
      <c r="O336" s="175"/>
      <c r="P336" s="175"/>
      <c r="Q336" s="175"/>
      <c r="R336" s="175"/>
      <c r="S336" s="175"/>
      <c r="T336" s="175"/>
      <c r="U336" s="175"/>
      <c r="V336" s="175"/>
      <c r="W336" s="175"/>
      <c r="X336" s="175"/>
      <c r="Y336" s="175"/>
      <c r="Z336" s="175"/>
      <c r="AA336" s="175"/>
      <c r="AB336" s="175"/>
      <c r="AC336" s="175"/>
      <c r="AD336" s="175"/>
      <c r="AE336" t="s">
        <v>422</v>
      </c>
    </row>
    <row r="337" spans="1:31" s="174" customFormat="1">
      <c r="A337" s="178"/>
      <c r="N337" s="175"/>
      <c r="O337" s="175"/>
      <c r="P337" s="175"/>
      <c r="Q337" s="175"/>
      <c r="R337" s="175"/>
      <c r="S337" s="175"/>
      <c r="T337" s="175"/>
      <c r="U337" s="175"/>
      <c r="V337" s="175"/>
      <c r="W337" s="175"/>
      <c r="X337" s="175"/>
      <c r="Y337" s="175"/>
      <c r="Z337" s="175"/>
      <c r="AA337" s="175"/>
      <c r="AB337" s="175"/>
      <c r="AC337" s="175"/>
      <c r="AD337" s="175"/>
      <c r="AE337" t="s">
        <v>423</v>
      </c>
    </row>
    <row r="338" spans="1:31" s="174" customFormat="1">
      <c r="A338" s="178"/>
      <c r="N338" s="175"/>
      <c r="O338" s="175"/>
      <c r="P338" s="175"/>
      <c r="Q338" s="175"/>
      <c r="R338" s="175"/>
      <c r="S338" s="175"/>
      <c r="T338" s="175"/>
      <c r="U338" s="175"/>
      <c r="V338" s="175"/>
      <c r="W338" s="175"/>
      <c r="X338" s="175"/>
      <c r="Y338" s="175"/>
      <c r="Z338" s="175"/>
      <c r="AA338" s="175"/>
      <c r="AB338" s="175"/>
      <c r="AC338" s="175"/>
      <c r="AD338" s="175"/>
      <c r="AE338" t="s">
        <v>424</v>
      </c>
    </row>
    <row r="339" spans="1:31" s="174" customFormat="1">
      <c r="A339" s="178"/>
      <c r="N339" s="175"/>
      <c r="O339" s="175"/>
      <c r="P339" s="175"/>
      <c r="Q339" s="175"/>
      <c r="R339" s="175"/>
      <c r="S339" s="175"/>
      <c r="T339" s="175"/>
      <c r="U339" s="175"/>
      <c r="V339" s="175"/>
      <c r="W339" s="175"/>
      <c r="X339" s="175"/>
      <c r="Y339" s="175"/>
      <c r="Z339" s="175"/>
      <c r="AA339" s="175"/>
      <c r="AB339" s="175"/>
      <c r="AC339" s="175"/>
      <c r="AD339" s="175"/>
      <c r="AE339" s="78" t="s">
        <v>425</v>
      </c>
    </row>
    <row r="340" spans="1:31" s="174" customFormat="1">
      <c r="A340" s="178"/>
      <c r="N340" s="175"/>
      <c r="O340" s="175"/>
      <c r="P340" s="175"/>
      <c r="Q340" s="175"/>
      <c r="R340" s="175"/>
      <c r="S340" s="175"/>
      <c r="T340" s="175"/>
      <c r="U340" s="175"/>
      <c r="V340" s="175"/>
      <c r="W340" s="175"/>
      <c r="X340" s="175"/>
      <c r="Y340" s="175"/>
      <c r="Z340" s="175"/>
      <c r="AA340" s="175"/>
      <c r="AB340" s="175"/>
      <c r="AC340" s="175"/>
      <c r="AD340" s="175"/>
      <c r="AE340" s="78" t="s">
        <v>426</v>
      </c>
    </row>
    <row r="341" spans="1:31" s="174" customFormat="1">
      <c r="A341" s="178"/>
      <c r="N341" s="175"/>
      <c r="O341" s="175"/>
      <c r="P341" s="175"/>
      <c r="Q341" s="175"/>
      <c r="R341" s="175"/>
      <c r="S341" s="175"/>
      <c r="T341" s="175"/>
      <c r="U341" s="175"/>
      <c r="V341" s="175"/>
      <c r="W341" s="175"/>
      <c r="X341" s="175"/>
      <c r="Y341" s="175"/>
      <c r="Z341" s="175"/>
      <c r="AA341" s="175"/>
      <c r="AB341" s="175"/>
      <c r="AC341" s="175"/>
      <c r="AD341" s="175"/>
      <c r="AE341" s="78" t="s">
        <v>70</v>
      </c>
    </row>
    <row r="342" spans="1:31" s="174" customFormat="1">
      <c r="A342" s="178"/>
      <c r="N342" s="175"/>
      <c r="O342" s="175"/>
      <c r="P342" s="175"/>
      <c r="Q342" s="175"/>
      <c r="R342" s="175"/>
      <c r="S342" s="175"/>
      <c r="T342" s="175"/>
      <c r="U342" s="175"/>
      <c r="V342" s="175"/>
      <c r="W342" s="175"/>
      <c r="X342" s="175"/>
      <c r="Y342" s="175"/>
      <c r="Z342" s="175"/>
      <c r="AA342" s="175"/>
      <c r="AB342" s="175"/>
      <c r="AC342" s="175"/>
      <c r="AD342" s="175"/>
      <c r="AE342" t="s">
        <v>71</v>
      </c>
    </row>
    <row r="343" spans="1:31" s="174" customFormat="1">
      <c r="A343" s="178"/>
      <c r="N343" s="175"/>
      <c r="O343" s="175"/>
      <c r="P343" s="175"/>
      <c r="Q343" s="175"/>
      <c r="R343" s="175"/>
      <c r="S343" s="175"/>
      <c r="T343" s="175"/>
      <c r="U343" s="175"/>
      <c r="V343" s="175"/>
      <c r="W343" s="175"/>
      <c r="X343" s="175"/>
      <c r="Y343" s="175"/>
      <c r="Z343" s="175"/>
      <c r="AA343" s="175"/>
      <c r="AB343" s="175"/>
      <c r="AC343" s="175"/>
      <c r="AD343" s="175"/>
      <c r="AE343" s="78" t="s">
        <v>72</v>
      </c>
    </row>
    <row r="344" spans="1:31" s="174" customFormat="1">
      <c r="A344" s="178"/>
      <c r="N344" s="175"/>
      <c r="O344" s="175"/>
      <c r="P344" s="175"/>
      <c r="Q344" s="175"/>
      <c r="R344" s="175"/>
      <c r="S344" s="175"/>
      <c r="T344" s="175"/>
      <c r="U344" s="175"/>
      <c r="V344" s="175"/>
      <c r="W344" s="175"/>
      <c r="X344" s="175"/>
      <c r="Y344" s="175"/>
      <c r="Z344" s="175"/>
      <c r="AA344" s="175"/>
      <c r="AB344" s="175"/>
      <c r="AC344" s="175"/>
      <c r="AE344" s="78" t="s">
        <v>549</v>
      </c>
    </row>
    <row r="345" spans="1:31" s="174" customFormat="1">
      <c r="A345" s="178"/>
      <c r="N345" s="175"/>
      <c r="O345" s="175"/>
      <c r="P345" s="175"/>
      <c r="Q345" s="175"/>
      <c r="R345" s="175"/>
      <c r="S345" s="175"/>
      <c r="T345" s="175"/>
      <c r="U345" s="175"/>
      <c r="V345" s="175"/>
      <c r="W345" s="175"/>
      <c r="X345" s="175"/>
      <c r="Y345" s="175"/>
      <c r="Z345" s="175"/>
      <c r="AA345" s="175"/>
      <c r="AB345" s="175"/>
      <c r="AC345" s="175"/>
      <c r="AD345" s="175"/>
      <c r="AE345" s="78" t="s">
        <v>550</v>
      </c>
    </row>
    <row r="346" spans="1:31" s="174" customFormat="1">
      <c r="A346" s="178"/>
      <c r="N346" s="175"/>
      <c r="O346" s="175"/>
      <c r="P346" s="175"/>
      <c r="Q346" s="175"/>
      <c r="R346" s="175"/>
      <c r="S346" s="175"/>
      <c r="T346" s="175"/>
      <c r="U346" s="175"/>
      <c r="V346" s="175"/>
      <c r="W346" s="175"/>
      <c r="X346" s="175"/>
      <c r="Y346" s="175"/>
      <c r="Z346" s="175"/>
      <c r="AA346" s="175"/>
      <c r="AB346" s="175"/>
      <c r="AC346" s="175"/>
      <c r="AD346" s="175"/>
      <c r="AE346" t="s">
        <v>551</v>
      </c>
    </row>
    <row r="347" spans="1:31" s="174" customFormat="1">
      <c r="A347" s="178"/>
      <c r="N347" s="175"/>
      <c r="O347" s="175"/>
      <c r="P347" s="175"/>
      <c r="Q347" s="175"/>
      <c r="R347" s="175"/>
      <c r="S347" s="175"/>
      <c r="T347" s="175"/>
      <c r="U347" s="175"/>
      <c r="V347" s="175"/>
      <c r="W347" s="175"/>
      <c r="X347" s="175"/>
      <c r="Y347" s="175"/>
      <c r="Z347" s="175"/>
      <c r="AA347" s="175"/>
      <c r="AB347" s="175"/>
      <c r="AC347" s="175"/>
      <c r="AD347" s="175"/>
      <c r="AE347" s="78" t="s">
        <v>552</v>
      </c>
    </row>
    <row r="348" spans="1:31" s="174" customFormat="1">
      <c r="A348" s="178"/>
      <c r="N348" s="175"/>
      <c r="O348" s="175"/>
      <c r="P348" s="175"/>
      <c r="Q348" s="175"/>
      <c r="R348" s="175"/>
      <c r="S348" s="175"/>
      <c r="T348" s="175"/>
      <c r="U348" s="175"/>
      <c r="V348" s="175"/>
      <c r="W348" s="175"/>
      <c r="X348" s="175"/>
      <c r="Y348" s="175"/>
      <c r="Z348" s="175"/>
      <c r="AA348" s="175"/>
      <c r="AB348" s="175"/>
      <c r="AC348" s="175"/>
      <c r="AD348" s="175"/>
      <c r="AE348" t="s">
        <v>144</v>
      </c>
    </row>
    <row r="349" spans="1:31" s="174" customFormat="1">
      <c r="A349" s="178"/>
      <c r="N349" s="175"/>
      <c r="O349" s="175"/>
      <c r="P349" s="175"/>
      <c r="Q349" s="175"/>
      <c r="R349" s="175"/>
      <c r="S349" s="175"/>
      <c r="T349" s="175"/>
      <c r="U349" s="175"/>
      <c r="V349" s="175"/>
      <c r="W349" s="175"/>
      <c r="X349" s="175"/>
      <c r="Y349" s="175"/>
      <c r="Z349" s="175"/>
      <c r="AA349" s="175"/>
      <c r="AB349" s="175"/>
      <c r="AC349" s="175"/>
      <c r="AD349" s="175"/>
      <c r="AE349" t="s">
        <v>145</v>
      </c>
    </row>
    <row r="350" spans="1:31" s="174" customFormat="1">
      <c r="A350" s="178"/>
      <c r="N350" s="175"/>
      <c r="O350" s="175"/>
      <c r="P350" s="175"/>
      <c r="Q350" s="175"/>
      <c r="R350" s="175"/>
      <c r="S350" s="175"/>
      <c r="T350" s="175"/>
      <c r="U350" s="175"/>
      <c r="V350" s="175"/>
      <c r="W350" s="175"/>
      <c r="X350" s="175"/>
      <c r="Y350" s="175"/>
      <c r="Z350" s="175"/>
      <c r="AA350" s="175"/>
      <c r="AB350" s="175"/>
      <c r="AC350" s="175"/>
      <c r="AD350" s="175"/>
      <c r="AE350" t="s">
        <v>146</v>
      </c>
    </row>
    <row r="351" spans="1:31" s="174" customFormat="1">
      <c r="A351" s="178"/>
      <c r="N351" s="175"/>
      <c r="O351" s="175"/>
      <c r="P351" s="175"/>
      <c r="Q351" s="175"/>
      <c r="R351" s="175"/>
      <c r="S351" s="175"/>
      <c r="T351" s="175"/>
      <c r="U351" s="175"/>
      <c r="V351" s="175"/>
      <c r="W351" s="175"/>
      <c r="X351" s="175"/>
      <c r="Y351" s="175"/>
      <c r="Z351" s="175"/>
      <c r="AA351" s="175"/>
      <c r="AB351" s="175"/>
      <c r="AC351" s="175"/>
      <c r="AD351" s="175"/>
      <c r="AE351" s="78" t="s">
        <v>147</v>
      </c>
    </row>
    <row r="352" spans="1:31" s="174" customFormat="1">
      <c r="A352" s="178"/>
      <c r="N352" s="175"/>
      <c r="O352" s="175"/>
      <c r="P352" s="175"/>
      <c r="Q352" s="175"/>
      <c r="R352" s="175"/>
      <c r="S352" s="175"/>
      <c r="T352" s="175"/>
      <c r="U352" s="175"/>
      <c r="V352" s="175"/>
      <c r="W352" s="175"/>
      <c r="X352" s="175"/>
      <c r="Y352" s="175"/>
      <c r="Z352" s="175"/>
      <c r="AA352" s="175"/>
      <c r="AB352" s="175"/>
      <c r="AC352" s="175"/>
      <c r="AE352" s="78" t="s">
        <v>148</v>
      </c>
    </row>
    <row r="353" spans="1:31" s="174" customFormat="1">
      <c r="A353" s="178"/>
      <c r="N353" s="175"/>
      <c r="O353" s="175"/>
      <c r="P353" s="175"/>
      <c r="Q353" s="175"/>
      <c r="R353" s="175"/>
      <c r="S353" s="175"/>
      <c r="T353" s="175"/>
      <c r="U353" s="175"/>
      <c r="V353" s="175"/>
      <c r="W353" s="175"/>
      <c r="X353" s="175"/>
      <c r="Y353" s="175"/>
      <c r="Z353" s="175"/>
      <c r="AA353" s="175"/>
      <c r="AB353" s="175"/>
      <c r="AC353" s="175"/>
      <c r="AE353" s="78" t="s">
        <v>149</v>
      </c>
    </row>
    <row r="354" spans="1:31" s="174" customFormat="1">
      <c r="A354" s="178"/>
      <c r="N354" s="175"/>
      <c r="O354" s="175"/>
      <c r="P354" s="175"/>
      <c r="Q354" s="175"/>
      <c r="R354" s="175"/>
      <c r="S354" s="175"/>
      <c r="T354" s="175"/>
      <c r="U354" s="175"/>
      <c r="V354" s="175"/>
      <c r="W354" s="175"/>
      <c r="X354" s="175"/>
      <c r="Y354" s="175"/>
      <c r="Z354" s="175"/>
      <c r="AA354" s="175"/>
      <c r="AB354" s="175"/>
      <c r="AC354" s="175"/>
      <c r="AD354" s="175"/>
      <c r="AE354" s="78" t="s">
        <v>150</v>
      </c>
    </row>
    <row r="355" spans="1:31" s="174" customFormat="1">
      <c r="A355" s="178"/>
      <c r="N355" s="175"/>
      <c r="O355" s="175"/>
      <c r="P355" s="175"/>
      <c r="Q355" s="175"/>
      <c r="R355" s="175"/>
      <c r="S355" s="175"/>
      <c r="T355" s="175"/>
      <c r="U355" s="175"/>
      <c r="V355" s="175"/>
      <c r="W355" s="175"/>
      <c r="X355" s="175"/>
      <c r="Y355" s="175"/>
      <c r="Z355" s="175"/>
      <c r="AA355" s="175"/>
      <c r="AB355" s="175"/>
      <c r="AC355" s="175"/>
      <c r="AD355" s="175"/>
      <c r="AE355" t="s">
        <v>151</v>
      </c>
    </row>
    <row r="356" spans="1:31" s="174" customFormat="1">
      <c r="A356" s="178"/>
      <c r="N356" s="175"/>
      <c r="O356" s="175"/>
      <c r="P356" s="175"/>
      <c r="Q356" s="175"/>
      <c r="R356" s="175"/>
      <c r="S356" s="175"/>
      <c r="T356" s="175"/>
      <c r="U356" s="175"/>
      <c r="V356" s="175"/>
      <c r="W356" s="175"/>
      <c r="X356" s="175"/>
      <c r="Y356" s="175"/>
      <c r="Z356" s="175"/>
      <c r="AA356" s="175"/>
      <c r="AB356" s="175"/>
      <c r="AC356" s="175"/>
      <c r="AD356" s="175"/>
      <c r="AE356" t="s">
        <v>152</v>
      </c>
    </row>
    <row r="357" spans="1:31" s="174" customFormat="1">
      <c r="A357" s="178"/>
      <c r="N357" s="175"/>
      <c r="O357" s="175"/>
      <c r="P357" s="175"/>
      <c r="Q357" s="175"/>
      <c r="R357" s="175"/>
      <c r="S357" s="175"/>
      <c r="T357" s="175"/>
      <c r="U357" s="175"/>
      <c r="V357" s="175"/>
      <c r="W357" s="175"/>
      <c r="X357" s="175"/>
      <c r="Y357" s="175"/>
      <c r="Z357" s="175"/>
      <c r="AA357" s="175"/>
      <c r="AB357" s="175"/>
      <c r="AC357" s="175"/>
      <c r="AD357" s="175"/>
      <c r="AE357" t="s">
        <v>153</v>
      </c>
    </row>
    <row r="358" spans="1:31" s="174" customFormat="1">
      <c r="A358" s="178"/>
      <c r="N358" s="175"/>
      <c r="O358" s="175"/>
      <c r="P358" s="175"/>
      <c r="Q358" s="175"/>
      <c r="R358" s="175"/>
      <c r="S358" s="175"/>
      <c r="T358" s="175"/>
      <c r="U358" s="175"/>
      <c r="V358" s="175"/>
      <c r="W358" s="175"/>
      <c r="X358" s="175"/>
      <c r="Y358" s="175"/>
      <c r="Z358" s="175"/>
      <c r="AA358" s="175"/>
      <c r="AB358" s="175"/>
      <c r="AC358" s="175"/>
      <c r="AD358" s="175"/>
      <c r="AE358" s="78" t="s">
        <v>154</v>
      </c>
    </row>
    <row r="359" spans="1:31" s="174" customFormat="1">
      <c r="A359" s="178"/>
      <c r="N359" s="175"/>
      <c r="O359" s="175"/>
      <c r="P359" s="175"/>
      <c r="Q359" s="175"/>
      <c r="R359" s="175"/>
      <c r="S359" s="175"/>
      <c r="T359" s="175"/>
      <c r="U359" s="175"/>
      <c r="V359" s="175"/>
      <c r="W359" s="175"/>
      <c r="X359" s="175"/>
      <c r="Y359" s="175"/>
      <c r="Z359" s="175"/>
      <c r="AA359" s="175"/>
      <c r="AB359" s="175"/>
      <c r="AC359" s="175"/>
      <c r="AD359" s="175"/>
      <c r="AE359" s="78" t="s">
        <v>155</v>
      </c>
    </row>
    <row r="360" spans="1:31" s="174" customFormat="1">
      <c r="A360" s="178"/>
      <c r="N360" s="175"/>
      <c r="O360" s="175"/>
      <c r="P360" s="175"/>
      <c r="Q360" s="175"/>
      <c r="R360" s="175"/>
      <c r="S360" s="175"/>
      <c r="T360" s="175"/>
      <c r="U360" s="175"/>
      <c r="V360" s="175"/>
      <c r="W360" s="175"/>
      <c r="X360" s="175"/>
      <c r="Y360" s="175"/>
      <c r="Z360" s="175"/>
      <c r="AA360" s="175"/>
      <c r="AB360" s="175"/>
      <c r="AC360" s="175"/>
      <c r="AD360" s="175"/>
      <c r="AE360" s="78" t="s">
        <v>156</v>
      </c>
    </row>
    <row r="361" spans="1:31" s="174" customFormat="1">
      <c r="A361" s="178"/>
      <c r="N361" s="175"/>
      <c r="O361" s="175"/>
      <c r="P361" s="175"/>
      <c r="Q361" s="175"/>
      <c r="R361" s="175"/>
      <c r="S361" s="175"/>
      <c r="T361" s="175"/>
      <c r="U361" s="175"/>
      <c r="V361" s="175"/>
      <c r="W361" s="175"/>
      <c r="X361" s="175"/>
      <c r="Y361" s="175"/>
      <c r="Z361" s="175"/>
      <c r="AA361" s="175"/>
      <c r="AB361" s="175"/>
      <c r="AC361" s="175"/>
      <c r="AD361" s="175"/>
      <c r="AE361" t="s">
        <v>157</v>
      </c>
    </row>
    <row r="362" spans="1:31" s="174" customFormat="1">
      <c r="A362" s="178"/>
      <c r="N362" s="175"/>
      <c r="O362" s="175"/>
      <c r="P362" s="175"/>
      <c r="Q362" s="175"/>
      <c r="R362" s="175"/>
      <c r="S362" s="175"/>
      <c r="T362" s="175"/>
      <c r="U362" s="175"/>
      <c r="V362" s="175"/>
      <c r="W362" s="175"/>
      <c r="X362" s="175"/>
      <c r="Y362" s="175"/>
      <c r="Z362" s="175"/>
      <c r="AA362" s="175"/>
      <c r="AB362" s="175"/>
      <c r="AC362" s="175"/>
      <c r="AD362" s="175"/>
      <c r="AE362" t="s">
        <v>158</v>
      </c>
    </row>
    <row r="363" spans="1:31" s="174" customFormat="1">
      <c r="A363" s="178"/>
      <c r="N363" s="175"/>
      <c r="O363" s="175"/>
      <c r="P363" s="175"/>
      <c r="Q363" s="175"/>
      <c r="R363" s="175"/>
      <c r="S363" s="175"/>
      <c r="T363" s="175"/>
      <c r="U363" s="175"/>
      <c r="V363" s="175"/>
      <c r="W363" s="175"/>
      <c r="X363" s="175"/>
      <c r="Y363" s="175"/>
      <c r="Z363" s="175"/>
      <c r="AA363" s="175"/>
      <c r="AB363" s="175"/>
      <c r="AC363" s="175"/>
      <c r="AD363" s="175"/>
      <c r="AE363" t="s">
        <v>159</v>
      </c>
    </row>
    <row r="364" spans="1:31" s="174" customFormat="1">
      <c r="A364" s="178"/>
      <c r="N364" s="175"/>
      <c r="O364" s="175"/>
      <c r="P364" s="175"/>
      <c r="Q364" s="175"/>
      <c r="R364" s="175"/>
      <c r="S364" s="175"/>
      <c r="T364" s="175"/>
      <c r="U364" s="175"/>
      <c r="V364" s="175"/>
      <c r="W364" s="175"/>
      <c r="X364" s="175"/>
      <c r="Y364" s="175"/>
      <c r="Z364" s="175"/>
      <c r="AA364" s="175"/>
      <c r="AB364" s="175"/>
      <c r="AC364" s="175"/>
      <c r="AD364" s="175"/>
      <c r="AE364" t="s">
        <v>564</v>
      </c>
    </row>
    <row r="365" spans="1:31" s="174" customFormat="1">
      <c r="A365" s="178"/>
      <c r="N365" s="175"/>
      <c r="O365" s="175"/>
      <c r="P365" s="175"/>
      <c r="Q365" s="175"/>
      <c r="R365" s="175"/>
      <c r="S365" s="175"/>
      <c r="T365" s="175"/>
      <c r="U365" s="175"/>
      <c r="V365" s="175"/>
      <c r="W365" s="175"/>
      <c r="X365" s="175"/>
      <c r="Y365" s="175"/>
      <c r="Z365" s="175"/>
      <c r="AA365" s="175"/>
      <c r="AB365" s="175"/>
      <c r="AC365" s="175"/>
      <c r="AD365" s="175"/>
      <c r="AE365" t="s">
        <v>565</v>
      </c>
    </row>
    <row r="366" spans="1:31" s="174" customFormat="1">
      <c r="A366" s="178"/>
      <c r="N366" s="175"/>
      <c r="O366" s="175"/>
      <c r="P366" s="175"/>
      <c r="Q366" s="175"/>
      <c r="R366" s="175"/>
      <c r="S366" s="175"/>
      <c r="T366" s="175"/>
      <c r="U366" s="175"/>
      <c r="V366" s="175"/>
      <c r="W366" s="175"/>
      <c r="X366" s="175"/>
      <c r="Y366" s="175"/>
      <c r="Z366" s="175"/>
      <c r="AA366" s="175"/>
      <c r="AB366" s="175"/>
      <c r="AC366" s="175"/>
      <c r="AD366" s="175"/>
      <c r="AE366" t="s">
        <v>566</v>
      </c>
    </row>
    <row r="367" spans="1:31" s="174" customFormat="1">
      <c r="A367" s="178"/>
      <c r="N367" s="175"/>
      <c r="O367" s="175"/>
      <c r="P367" s="175"/>
      <c r="Q367" s="175"/>
      <c r="R367" s="175"/>
      <c r="S367" s="175"/>
      <c r="T367" s="175"/>
      <c r="U367" s="175"/>
      <c r="V367" s="175"/>
      <c r="W367" s="175"/>
      <c r="X367" s="175"/>
      <c r="Y367" s="175"/>
      <c r="Z367" s="175"/>
      <c r="AA367" s="175"/>
      <c r="AB367" s="175"/>
      <c r="AC367" s="175"/>
      <c r="AD367" s="175"/>
      <c r="AE367" s="78" t="s">
        <v>567</v>
      </c>
    </row>
    <row r="368" spans="1:31" s="174" customFormat="1">
      <c r="A368" s="178"/>
      <c r="N368" s="175"/>
      <c r="O368" s="175"/>
      <c r="P368" s="175"/>
      <c r="Q368" s="175"/>
      <c r="R368" s="175"/>
      <c r="S368" s="175"/>
      <c r="T368" s="175"/>
      <c r="U368" s="175"/>
      <c r="V368" s="175"/>
      <c r="W368" s="175"/>
      <c r="X368" s="175"/>
      <c r="Y368" s="175"/>
      <c r="Z368" s="175"/>
      <c r="AA368" s="175"/>
      <c r="AB368" s="175"/>
      <c r="AC368" s="175"/>
      <c r="AD368" s="175"/>
      <c r="AE368" s="78" t="s">
        <v>1</v>
      </c>
    </row>
    <row r="369" spans="1:176" s="174" customFormat="1">
      <c r="A369" s="178"/>
      <c r="N369" s="175"/>
      <c r="O369" s="175"/>
      <c r="P369" s="175"/>
      <c r="Q369" s="175"/>
      <c r="R369" s="175"/>
      <c r="S369" s="175"/>
      <c r="T369" s="175"/>
      <c r="U369" s="175"/>
      <c r="V369" s="175"/>
      <c r="W369" s="175"/>
      <c r="X369" s="175"/>
      <c r="Y369" s="175"/>
      <c r="Z369" s="175"/>
      <c r="AA369" s="175"/>
      <c r="AB369" s="175"/>
      <c r="AC369" s="175"/>
      <c r="AE369" s="78" t="s">
        <v>2</v>
      </c>
    </row>
    <row r="370" spans="1:176" s="174" customFormat="1">
      <c r="A370" s="178"/>
      <c r="N370" s="175"/>
      <c r="O370" s="175"/>
      <c r="P370" s="175"/>
      <c r="Q370" s="175"/>
      <c r="R370" s="175"/>
      <c r="S370" s="175"/>
      <c r="T370" s="175"/>
      <c r="U370" s="175"/>
      <c r="V370" s="175"/>
      <c r="W370" s="175"/>
      <c r="X370" s="175"/>
      <c r="Y370" s="175"/>
      <c r="Z370" s="175"/>
      <c r="AA370" s="175"/>
      <c r="AB370" s="175"/>
      <c r="AC370" s="175"/>
      <c r="AD370" s="175"/>
      <c r="AE370" s="78" t="s">
        <v>3</v>
      </c>
    </row>
    <row r="371" spans="1:176" s="174" customFormat="1">
      <c r="A371" s="178"/>
      <c r="N371" s="175"/>
      <c r="O371" s="175"/>
      <c r="P371" s="175"/>
      <c r="Q371" s="175"/>
      <c r="R371" s="175"/>
      <c r="S371" s="175"/>
      <c r="T371" s="175"/>
      <c r="U371" s="175"/>
      <c r="V371" s="175"/>
      <c r="W371" s="175"/>
      <c r="X371" s="175"/>
      <c r="Y371" s="175"/>
      <c r="Z371" s="175"/>
      <c r="AA371" s="175"/>
      <c r="AB371" s="175"/>
      <c r="AC371" s="175"/>
      <c r="AD371" s="175"/>
      <c r="AE371" s="78" t="s">
        <v>4</v>
      </c>
    </row>
    <row r="372" spans="1:176" s="174" customFormat="1">
      <c r="A372" s="178"/>
      <c r="N372" s="175"/>
      <c r="O372" s="175"/>
      <c r="P372" s="175"/>
      <c r="Q372" s="175"/>
      <c r="R372" s="175"/>
      <c r="S372" s="175"/>
      <c r="T372" s="175"/>
      <c r="U372" s="175"/>
      <c r="V372" s="175"/>
      <c r="W372" s="175"/>
      <c r="X372" s="175"/>
      <c r="Y372" s="175"/>
      <c r="Z372" s="175"/>
      <c r="AA372" s="175"/>
      <c r="AB372" s="175"/>
      <c r="AC372" s="175"/>
      <c r="AD372" s="175"/>
      <c r="AE372" s="78" t="s">
        <v>5</v>
      </c>
    </row>
    <row r="373" spans="1:176" s="174" customFormat="1">
      <c r="A373" s="178"/>
      <c r="N373" s="175"/>
      <c r="O373" s="175"/>
      <c r="P373" s="175"/>
      <c r="Q373" s="175"/>
      <c r="R373" s="175"/>
      <c r="S373" s="175"/>
      <c r="T373" s="175"/>
      <c r="U373" s="175"/>
      <c r="V373" s="175"/>
      <c r="W373" s="175"/>
      <c r="X373" s="175"/>
      <c r="Y373" s="175"/>
      <c r="Z373" s="175"/>
      <c r="AA373" s="175"/>
      <c r="AB373" s="175"/>
      <c r="AC373" s="175"/>
      <c r="AD373" s="175"/>
      <c r="AE373" s="78" t="s">
        <v>6</v>
      </c>
    </row>
    <row r="374" spans="1:176" s="174" customFormat="1">
      <c r="A374" s="178"/>
      <c r="N374" s="175"/>
      <c r="O374" s="175"/>
      <c r="P374" s="175"/>
      <c r="Q374" s="175"/>
      <c r="R374" s="175"/>
      <c r="S374" s="175"/>
      <c r="T374" s="175"/>
      <c r="U374" s="175"/>
      <c r="V374" s="175"/>
      <c r="W374" s="175"/>
      <c r="X374" s="175"/>
      <c r="Y374" s="175"/>
      <c r="Z374" s="175"/>
      <c r="AA374" s="175"/>
      <c r="AB374" s="175"/>
      <c r="AC374" s="175"/>
      <c r="AD374" s="175"/>
      <c r="AE374" s="78" t="s">
        <v>7</v>
      </c>
    </row>
    <row r="375" spans="1:176" s="174" customFormat="1">
      <c r="A375" s="178"/>
      <c r="N375" s="175"/>
      <c r="O375" s="175"/>
      <c r="P375" s="175"/>
      <c r="Q375" s="175"/>
      <c r="R375" s="175"/>
      <c r="S375" s="175"/>
      <c r="T375" s="175"/>
      <c r="U375" s="175"/>
      <c r="V375" s="175"/>
      <c r="W375" s="175"/>
      <c r="X375" s="175"/>
      <c r="Y375" s="175"/>
      <c r="Z375" s="175"/>
      <c r="AA375" s="175"/>
      <c r="AB375" s="175"/>
      <c r="AC375" s="175"/>
      <c r="AD375" s="175"/>
      <c r="AE375" t="s">
        <v>8</v>
      </c>
    </row>
    <row r="376" spans="1:176" s="174" customFormat="1">
      <c r="A376" s="178"/>
      <c r="N376" s="175"/>
      <c r="O376" s="175"/>
      <c r="P376" s="175"/>
      <c r="Q376" s="175"/>
      <c r="R376" s="175"/>
      <c r="S376" s="175"/>
      <c r="T376" s="175"/>
      <c r="U376" s="175"/>
      <c r="V376" s="175"/>
      <c r="W376" s="175"/>
      <c r="X376" s="175"/>
      <c r="Y376" s="175"/>
      <c r="Z376" s="175"/>
      <c r="AA376" s="175"/>
      <c r="AB376" s="175"/>
      <c r="AC376" s="175"/>
      <c r="AD376" s="175"/>
      <c r="AE376" t="s">
        <v>9</v>
      </c>
      <c r="AL376" s="175"/>
    </row>
    <row r="377" spans="1:176" s="174" customFormat="1">
      <c r="A377" s="178"/>
      <c r="N377" s="175"/>
      <c r="O377" s="175"/>
      <c r="P377" s="175"/>
      <c r="Q377" s="175"/>
      <c r="R377" s="175"/>
      <c r="S377" s="175"/>
      <c r="T377" s="175"/>
      <c r="U377" s="175"/>
      <c r="V377" s="175"/>
      <c r="W377" s="175"/>
      <c r="X377" s="175"/>
      <c r="Y377" s="175"/>
      <c r="Z377" s="175"/>
      <c r="AA377" s="175"/>
      <c r="AB377" s="175"/>
      <c r="AC377" s="175"/>
      <c r="AD377" s="175"/>
      <c r="AE377" s="78" t="s">
        <v>10</v>
      </c>
      <c r="AL377" s="175"/>
    </row>
    <row r="378" spans="1:176" s="174" customFormat="1">
      <c r="A378" s="178"/>
      <c r="N378" s="175"/>
      <c r="O378" s="175"/>
      <c r="P378" s="175"/>
      <c r="Q378" s="175"/>
      <c r="R378" s="175"/>
      <c r="S378" s="175"/>
      <c r="T378" s="175"/>
      <c r="U378" s="175"/>
      <c r="V378" s="175"/>
      <c r="W378" s="175"/>
      <c r="X378" s="175"/>
      <c r="Y378" s="175"/>
      <c r="Z378" s="175"/>
      <c r="AA378" s="175"/>
      <c r="AB378" s="175"/>
      <c r="AC378" s="175"/>
      <c r="AD378" s="175"/>
      <c r="AE378" t="s">
        <v>11</v>
      </c>
      <c r="AL378" s="175"/>
    </row>
    <row r="379" spans="1:176" s="174" customFormat="1">
      <c r="A379" s="178"/>
      <c r="N379" s="175"/>
      <c r="O379" s="175"/>
      <c r="P379" s="175"/>
      <c r="Q379" s="175"/>
      <c r="R379" s="175"/>
      <c r="S379" s="175"/>
      <c r="T379" s="175"/>
      <c r="U379" s="175"/>
      <c r="V379" s="175"/>
      <c r="W379" s="175"/>
      <c r="X379" s="175"/>
      <c r="Y379" s="175"/>
      <c r="Z379" s="175"/>
      <c r="AA379" s="175"/>
      <c r="AB379" s="175"/>
      <c r="AC379" s="175"/>
      <c r="AD379" s="175"/>
      <c r="AE379" t="s">
        <v>12</v>
      </c>
    </row>
    <row r="380" spans="1:176" s="174" customFormat="1">
      <c r="A380" s="178"/>
      <c r="N380" s="175"/>
      <c r="O380" s="175"/>
      <c r="P380" s="175"/>
      <c r="Q380" s="175"/>
      <c r="R380" s="175"/>
      <c r="S380" s="175"/>
      <c r="T380" s="175"/>
      <c r="U380" s="175"/>
      <c r="V380" s="175"/>
      <c r="W380" s="175"/>
      <c r="X380" s="175"/>
      <c r="Y380" s="175"/>
      <c r="Z380" s="175"/>
      <c r="AA380" s="175"/>
      <c r="AB380" s="175"/>
      <c r="AC380" s="175"/>
      <c r="AD380" s="175"/>
      <c r="AE380" t="s">
        <v>13</v>
      </c>
    </row>
    <row r="381" spans="1:176" s="174" customFormat="1">
      <c r="A381" s="178"/>
      <c r="N381" s="175"/>
      <c r="O381" s="175"/>
      <c r="P381" s="175"/>
      <c r="Q381" s="175"/>
      <c r="R381" s="175"/>
      <c r="S381" s="175"/>
      <c r="T381" s="175"/>
      <c r="U381" s="175"/>
      <c r="V381" s="175"/>
      <c r="W381" s="175"/>
      <c r="X381" s="175"/>
      <c r="Y381" s="175"/>
      <c r="Z381" s="175"/>
      <c r="AA381" s="175"/>
      <c r="AB381" s="175"/>
      <c r="AC381" s="175"/>
      <c r="AD381" s="175"/>
      <c r="AE381" s="78" t="s">
        <v>14</v>
      </c>
    </row>
    <row r="382" spans="1:176" s="174" customFormat="1">
      <c r="A382" s="178"/>
      <c r="N382" s="175"/>
      <c r="O382" s="175"/>
      <c r="P382" s="175"/>
      <c r="Q382" s="175"/>
      <c r="R382" s="175"/>
      <c r="S382" s="175"/>
      <c r="T382" s="175"/>
      <c r="U382" s="175"/>
      <c r="V382" s="175"/>
      <c r="W382" s="175"/>
      <c r="X382" s="175"/>
      <c r="Y382" s="175"/>
      <c r="Z382" s="175"/>
      <c r="AA382" s="175"/>
      <c r="AB382" s="175"/>
      <c r="AC382" s="175"/>
      <c r="AD382" s="175"/>
      <c r="AE382" s="78" t="s">
        <v>15</v>
      </c>
      <c r="AH382" s="175"/>
      <c r="AI382" s="175"/>
      <c r="AJ382" s="175"/>
      <c r="AK382" s="175"/>
      <c r="AM382" s="175"/>
      <c r="AN382" s="175"/>
      <c r="AO382" s="175"/>
      <c r="AP382" s="175"/>
      <c r="AQ382" s="175"/>
      <c r="AR382" s="175"/>
      <c r="AS382" s="175"/>
      <c r="AT382" s="175"/>
      <c r="AU382" s="175"/>
      <c r="AV382" s="175"/>
      <c r="AW382" s="175"/>
      <c r="AX382" s="175"/>
      <c r="AY382" s="175"/>
      <c r="AZ382" s="175"/>
      <c r="BA382" s="175"/>
      <c r="BB382" s="175"/>
      <c r="BC382" s="175"/>
      <c r="BD382" s="175"/>
      <c r="BE382" s="175"/>
      <c r="BF382" s="175"/>
      <c r="BG382" s="175"/>
      <c r="BH382" s="175"/>
      <c r="BI382" s="175"/>
      <c r="BJ382" s="175"/>
      <c r="BK382" s="175"/>
      <c r="BL382" s="175"/>
      <c r="BM382" s="175"/>
      <c r="BN382" s="175"/>
      <c r="BO382" s="175"/>
      <c r="BP382" s="175"/>
      <c r="BQ382" s="175"/>
      <c r="BR382" s="175"/>
      <c r="BS382" s="175"/>
      <c r="BT382" s="175"/>
      <c r="BV382" s="175"/>
      <c r="BW382" s="175"/>
      <c r="BX382" s="175"/>
      <c r="BY382" s="175"/>
      <c r="BZ382" s="175"/>
      <c r="CA382" s="175"/>
      <c r="CB382" s="175"/>
      <c r="CC382" s="175"/>
      <c r="CD382" s="175"/>
      <c r="CE382" s="175"/>
      <c r="CF382" s="175"/>
      <c r="CG382" s="175"/>
      <c r="CH382" s="175"/>
      <c r="CI382" s="175"/>
      <c r="CJ382" s="175"/>
      <c r="CK382" s="175"/>
      <c r="CL382" s="175"/>
      <c r="CM382" s="175"/>
      <c r="CN382" s="175"/>
      <c r="CO382" s="175"/>
      <c r="CP382" s="175"/>
      <c r="CQ382" s="175"/>
      <c r="CR382" s="175"/>
      <c r="CS382" s="175"/>
      <c r="CT382" s="175"/>
      <c r="CU382" s="175"/>
      <c r="CV382" s="175"/>
      <c r="CW382" s="175"/>
      <c r="CX382" s="175"/>
      <c r="CY382" s="175"/>
      <c r="CZ382" s="175"/>
      <c r="DA382" s="175"/>
      <c r="DB382" s="175"/>
      <c r="DC382" s="175"/>
      <c r="DD382" s="175"/>
      <c r="DE382" s="175"/>
      <c r="DF382" s="175"/>
      <c r="DG382" s="175"/>
      <c r="DH382" s="175"/>
      <c r="DJ382" s="175"/>
      <c r="DK382" s="175"/>
      <c r="DL382" s="175"/>
      <c r="DM382" s="175"/>
      <c r="DN382" s="175"/>
      <c r="DO382" s="175"/>
      <c r="DP382" s="175"/>
      <c r="DQ382" s="175"/>
      <c r="DR382" s="175"/>
      <c r="DS382" s="175"/>
      <c r="DT382" s="175"/>
      <c r="DU382" s="175"/>
      <c r="DV382" s="175"/>
      <c r="DW382" s="175"/>
      <c r="DX382" s="175"/>
      <c r="DY382" s="175"/>
      <c r="DZ382" s="175"/>
      <c r="EA382" s="175"/>
      <c r="EB382" s="175"/>
      <c r="EC382" s="175"/>
      <c r="ED382" s="175"/>
      <c r="EE382" s="175"/>
      <c r="EF382" s="175"/>
      <c r="EG382" s="175"/>
      <c r="EH382" s="175"/>
      <c r="EI382" s="175"/>
      <c r="EJ382" s="175"/>
      <c r="EK382" s="175"/>
      <c r="EL382" s="175"/>
      <c r="EM382" s="175"/>
      <c r="EN382" s="175"/>
      <c r="EO382" s="175"/>
      <c r="EP382" s="175"/>
      <c r="EQ382" s="175"/>
      <c r="ER382" s="175"/>
      <c r="ES382" s="175"/>
      <c r="ET382" s="175"/>
      <c r="EU382" s="175"/>
      <c r="EV382" s="175"/>
      <c r="EW382" s="175"/>
      <c r="EX382" s="175"/>
      <c r="EY382" s="175"/>
      <c r="EZ382" s="175"/>
      <c r="FA382" s="175"/>
      <c r="FB382" s="175"/>
      <c r="FC382" s="175"/>
      <c r="FD382" s="175"/>
      <c r="FE382" s="175"/>
      <c r="FF382" s="175"/>
      <c r="FH382" s="175"/>
      <c r="FI382" s="175"/>
      <c r="FJ382" s="175"/>
      <c r="FK382" s="175"/>
      <c r="FL382" s="175"/>
      <c r="FM382" s="175"/>
      <c r="FN382" s="175"/>
      <c r="FO382" s="175"/>
      <c r="FP382" s="175"/>
      <c r="FQ382" s="175"/>
      <c r="FR382" s="175"/>
      <c r="FS382" s="175"/>
      <c r="FT382" s="175"/>
    </row>
    <row r="383" spans="1:176" s="174" customFormat="1">
      <c r="A383" s="178"/>
      <c r="N383" s="175"/>
      <c r="O383" s="175"/>
      <c r="P383" s="175"/>
      <c r="Q383" s="175"/>
      <c r="R383" s="175"/>
      <c r="S383" s="175"/>
      <c r="T383" s="175"/>
      <c r="U383" s="175"/>
      <c r="V383" s="175"/>
      <c r="W383" s="175"/>
      <c r="X383" s="175"/>
      <c r="Y383" s="175"/>
      <c r="Z383" s="175"/>
      <c r="AA383" s="175"/>
      <c r="AB383" s="175"/>
      <c r="AC383" s="175"/>
      <c r="AD383" s="175"/>
      <c r="AE383" t="s">
        <v>16</v>
      </c>
      <c r="AH383" s="175"/>
      <c r="AI383" s="175"/>
      <c r="AJ383" s="175"/>
      <c r="AK383" s="175"/>
      <c r="AM383" s="175"/>
      <c r="AN383" s="175"/>
      <c r="AO383" s="175"/>
      <c r="AP383" s="175"/>
      <c r="AQ383" s="175"/>
      <c r="AR383" s="175"/>
      <c r="AS383" s="175"/>
      <c r="AT383" s="175"/>
      <c r="AU383" s="175"/>
      <c r="AV383" s="175"/>
      <c r="AW383" s="175"/>
      <c r="AX383" s="175"/>
      <c r="AY383" s="175"/>
      <c r="BA383" s="175"/>
      <c r="BB383" s="175"/>
      <c r="BC383" s="175"/>
      <c r="BD383" s="175"/>
      <c r="BE383" s="175"/>
      <c r="BG383" s="175"/>
      <c r="BH383" s="175"/>
      <c r="BI383" s="175"/>
      <c r="BJ383" s="175"/>
      <c r="BK383" s="175"/>
      <c r="BL383" s="175"/>
      <c r="BM383" s="175"/>
      <c r="BN383" s="175"/>
      <c r="BO383" s="175"/>
      <c r="BP383" s="175"/>
      <c r="BQ383" s="175"/>
      <c r="BR383" s="175"/>
      <c r="BS383" s="175"/>
      <c r="BT383" s="175"/>
      <c r="BU383" s="175"/>
      <c r="BV383" s="175"/>
      <c r="BW383" s="175"/>
      <c r="BX383" s="175"/>
      <c r="BY383" s="175"/>
      <c r="CA383" s="175"/>
      <c r="CC383" s="175"/>
      <c r="CE383" s="175"/>
      <c r="CF383" s="175"/>
      <c r="CG383" s="175"/>
      <c r="CH383" s="175"/>
      <c r="CI383" s="175"/>
      <c r="CJ383" s="175"/>
      <c r="CK383" s="175"/>
      <c r="CL383" s="175"/>
      <c r="CN383" s="175"/>
      <c r="CO383" s="175"/>
      <c r="CP383" s="175"/>
      <c r="CQ383" s="175"/>
      <c r="CR383" s="175"/>
      <c r="CS383" s="175"/>
      <c r="CT383" s="175"/>
      <c r="CU383" s="175"/>
      <c r="CV383" s="175"/>
      <c r="CW383" s="175"/>
      <c r="CX383" s="175"/>
      <c r="CY383" s="175"/>
      <c r="CZ383" s="175"/>
      <c r="DA383" s="175"/>
      <c r="DB383" s="175"/>
      <c r="DC383" s="175"/>
      <c r="DD383" s="175"/>
      <c r="DE383" s="175"/>
      <c r="DF383" s="175"/>
      <c r="DG383" s="175"/>
      <c r="DH383" s="175"/>
      <c r="DI383" s="175"/>
      <c r="DJ383" s="175"/>
      <c r="DK383" s="175"/>
      <c r="DN383" s="175"/>
      <c r="DO383" s="175"/>
      <c r="DP383" s="175"/>
      <c r="DQ383" s="175"/>
      <c r="DR383" s="175"/>
      <c r="DS383" s="175"/>
      <c r="DT383" s="175"/>
      <c r="DU383" s="175"/>
      <c r="DV383" s="175"/>
      <c r="DW383" s="175"/>
      <c r="DY383" s="175"/>
      <c r="DZ383" s="175"/>
      <c r="EA383" s="175"/>
      <c r="EB383" s="175"/>
      <c r="EC383" s="175"/>
      <c r="ED383" s="175"/>
      <c r="EE383" s="175"/>
      <c r="EF383" s="175"/>
      <c r="EG383" s="175"/>
      <c r="EH383" s="175"/>
      <c r="EI383" s="175"/>
      <c r="EJ383" s="175"/>
      <c r="EK383" s="175"/>
      <c r="EL383" s="175"/>
      <c r="EM383" s="175"/>
      <c r="EN383" s="175"/>
      <c r="EO383" s="175"/>
      <c r="EP383" s="175"/>
      <c r="EQ383" s="175"/>
      <c r="ER383" s="175"/>
      <c r="ES383" s="175"/>
      <c r="ET383" s="175"/>
      <c r="EU383" s="175"/>
      <c r="EV383" s="175"/>
      <c r="EW383" s="175"/>
      <c r="EX383" s="175"/>
      <c r="EY383" s="175"/>
      <c r="EZ383" s="175"/>
      <c r="FA383" s="175"/>
      <c r="FB383" s="175"/>
      <c r="FC383" s="175"/>
      <c r="FD383" s="175"/>
      <c r="FE383" s="175"/>
      <c r="FF383" s="175"/>
      <c r="FH383" s="175"/>
      <c r="FI383" s="175"/>
      <c r="FJ383" s="175"/>
      <c r="FK383" s="175"/>
      <c r="FM383" s="175"/>
      <c r="FN383" s="175"/>
      <c r="FO383" s="175"/>
      <c r="FP383" s="175"/>
      <c r="FQ383" s="175"/>
      <c r="FS383" s="175"/>
      <c r="FT383" s="175"/>
    </row>
    <row r="384" spans="1:176" s="174" customFormat="1">
      <c r="A384" s="178"/>
      <c r="N384" s="175"/>
      <c r="O384" s="175"/>
      <c r="P384" s="175"/>
      <c r="Q384" s="175"/>
      <c r="R384" s="175"/>
      <c r="S384" s="175"/>
      <c r="T384" s="175"/>
      <c r="U384" s="175"/>
      <c r="V384" s="175"/>
      <c r="W384" s="175"/>
      <c r="X384" s="175"/>
      <c r="Y384" s="175"/>
      <c r="Z384" s="175"/>
      <c r="AA384" s="175"/>
      <c r="AB384" s="175"/>
      <c r="AC384" s="175"/>
      <c r="AD384" s="175"/>
      <c r="AE384" t="s">
        <v>17</v>
      </c>
      <c r="AH384" s="175"/>
      <c r="AI384" s="175"/>
      <c r="AJ384" s="175"/>
      <c r="AK384" s="175"/>
      <c r="AM384" s="175"/>
      <c r="AN384" s="175"/>
      <c r="AO384" s="175"/>
      <c r="AP384" s="175"/>
      <c r="AQ384" s="175"/>
      <c r="AU384" s="175"/>
      <c r="AW384" s="175"/>
      <c r="AX384" s="175"/>
      <c r="AY384" s="175"/>
      <c r="BA384" s="175"/>
      <c r="BB384" s="175"/>
      <c r="BC384" s="175"/>
      <c r="BD384" s="175"/>
      <c r="BE384" s="175"/>
      <c r="BF384" s="175"/>
      <c r="BG384" s="175"/>
      <c r="BH384" s="175"/>
      <c r="BI384" s="175"/>
      <c r="BJ384" s="175"/>
      <c r="BK384" s="175"/>
      <c r="BL384" s="175"/>
      <c r="BM384" s="175"/>
      <c r="BN384" s="175"/>
      <c r="BO384" s="175"/>
      <c r="BP384" s="175"/>
      <c r="BQ384" s="175"/>
      <c r="BR384" s="175"/>
      <c r="BS384" s="175"/>
      <c r="BT384" s="175"/>
      <c r="BU384" s="175"/>
      <c r="BV384" s="175"/>
      <c r="BW384" s="175"/>
      <c r="BX384" s="175"/>
      <c r="BY384" s="175"/>
      <c r="BZ384" s="175"/>
      <c r="CA384" s="175"/>
      <c r="CB384" s="175"/>
      <c r="CC384" s="175"/>
      <c r="CD384" s="175"/>
      <c r="CE384" s="175"/>
      <c r="CF384" s="175"/>
      <c r="CG384" s="175"/>
      <c r="CH384" s="175"/>
      <c r="CI384" s="175"/>
      <c r="CJ384" s="175"/>
      <c r="CK384" s="175"/>
      <c r="CL384" s="175"/>
      <c r="CM384" s="175"/>
      <c r="CO384" s="175"/>
      <c r="CP384" s="175"/>
      <c r="CQ384" s="175"/>
      <c r="CR384" s="175"/>
      <c r="CS384" s="175"/>
      <c r="CT384" s="175"/>
      <c r="CU384" s="175"/>
      <c r="CV384" s="175"/>
      <c r="CW384" s="175"/>
      <c r="CY384" s="175"/>
      <c r="CZ384" s="175"/>
      <c r="DA384" s="175"/>
      <c r="DB384" s="175"/>
      <c r="DD384" s="175"/>
      <c r="DE384" s="175"/>
      <c r="DF384" s="175"/>
      <c r="DG384" s="175"/>
      <c r="DH384" s="175"/>
      <c r="DI384" s="175"/>
      <c r="DJ384" s="175"/>
      <c r="DK384" s="175"/>
      <c r="DL384" s="175"/>
      <c r="DM384" s="175"/>
      <c r="DN384" s="175"/>
      <c r="DO384" s="175"/>
      <c r="DP384" s="175"/>
      <c r="DQ384" s="175"/>
      <c r="DR384" s="175"/>
      <c r="DT384" s="175"/>
      <c r="DU384" s="175"/>
      <c r="DV384" s="175"/>
      <c r="DW384" s="175"/>
      <c r="DX384" s="175"/>
      <c r="DY384" s="175"/>
      <c r="DZ384" s="175"/>
      <c r="EA384" s="175"/>
      <c r="EB384" s="175"/>
      <c r="EC384" s="175"/>
      <c r="ED384" s="175"/>
      <c r="EE384" s="175"/>
      <c r="EF384" s="175"/>
      <c r="EG384" s="175"/>
      <c r="EH384" s="175"/>
      <c r="EI384" s="175"/>
      <c r="EJ384" s="175"/>
      <c r="EK384" s="175"/>
      <c r="EL384" s="175"/>
      <c r="EM384" s="175"/>
      <c r="EN384" s="175"/>
      <c r="EO384" s="175"/>
      <c r="EP384" s="175"/>
      <c r="EQ384" s="175"/>
      <c r="ER384" s="175"/>
      <c r="ES384" s="175"/>
      <c r="ET384" s="175"/>
      <c r="EU384" s="175"/>
      <c r="EV384" s="175"/>
      <c r="EW384" s="175"/>
      <c r="EX384" s="175"/>
      <c r="EY384" s="175"/>
      <c r="EZ384" s="175"/>
      <c r="FA384" s="175"/>
      <c r="FB384" s="175"/>
      <c r="FC384" s="175"/>
      <c r="FD384" s="175"/>
      <c r="FE384" s="175"/>
      <c r="FF384" s="175"/>
      <c r="FG384" s="175"/>
      <c r="FH384" s="175"/>
      <c r="FI384" s="175"/>
      <c r="FJ384" s="175"/>
      <c r="FK384" s="175"/>
      <c r="FL384" s="175"/>
      <c r="FM384" s="175"/>
      <c r="FO384" s="175"/>
      <c r="FP384" s="175"/>
      <c r="FQ384" s="175"/>
      <c r="FR384" s="175"/>
      <c r="FS384" s="175"/>
      <c r="FT384" s="175"/>
    </row>
    <row r="385" spans="1:33" s="174" customFormat="1">
      <c r="A385" s="178"/>
      <c r="N385" s="175"/>
      <c r="O385" s="175"/>
      <c r="P385" s="175"/>
      <c r="Q385" s="175"/>
      <c r="R385" s="175"/>
      <c r="S385" s="175"/>
      <c r="T385" s="175"/>
      <c r="U385" s="175"/>
      <c r="V385" s="175"/>
      <c r="W385" s="175"/>
      <c r="X385" s="175"/>
      <c r="Y385" s="175"/>
      <c r="Z385" s="175"/>
      <c r="AA385" s="175"/>
      <c r="AB385" s="175"/>
      <c r="AC385" s="175"/>
      <c r="AD385" s="175"/>
      <c r="AE385" t="s">
        <v>18</v>
      </c>
    </row>
    <row r="386" spans="1:33" s="174" customFormat="1">
      <c r="A386" s="178"/>
      <c r="N386" s="175"/>
      <c r="O386" s="175"/>
      <c r="P386" s="175"/>
      <c r="Q386" s="175"/>
      <c r="R386" s="175"/>
      <c r="S386" s="175"/>
      <c r="T386" s="175"/>
      <c r="U386" s="175"/>
      <c r="V386" s="175"/>
      <c r="W386" s="175"/>
      <c r="X386" s="175"/>
      <c r="Y386" s="175"/>
      <c r="Z386" s="175"/>
      <c r="AA386" s="175"/>
      <c r="AB386" s="175"/>
      <c r="AC386" s="175"/>
      <c r="AD386" s="175"/>
      <c r="AE386" t="s">
        <v>19</v>
      </c>
    </row>
    <row r="387" spans="1:33" s="174" customFormat="1">
      <c r="A387" s="178"/>
      <c r="N387" s="175"/>
      <c r="O387" s="175"/>
      <c r="P387" s="175"/>
      <c r="Q387" s="175"/>
      <c r="R387" s="175"/>
      <c r="S387" s="175"/>
      <c r="T387" s="175"/>
      <c r="U387" s="175"/>
      <c r="V387" s="175"/>
      <c r="W387" s="175"/>
      <c r="X387" s="175"/>
      <c r="Y387" s="175"/>
      <c r="Z387" s="175"/>
      <c r="AA387" s="175"/>
      <c r="AB387" s="175"/>
      <c r="AC387" s="175"/>
      <c r="AD387" s="175"/>
      <c r="AE387" s="78" t="s">
        <v>867</v>
      </c>
    </row>
    <row r="388" spans="1:33" s="174" customFormat="1">
      <c r="A388" s="178"/>
      <c r="N388" s="175"/>
      <c r="O388" s="175"/>
      <c r="P388" s="175"/>
      <c r="Q388" s="175"/>
      <c r="R388" s="175"/>
      <c r="S388" s="175"/>
      <c r="T388" s="175"/>
      <c r="U388" s="175"/>
      <c r="V388" s="175"/>
      <c r="W388" s="175"/>
      <c r="X388" s="175"/>
      <c r="Y388" s="175"/>
      <c r="Z388" s="175"/>
      <c r="AA388" s="175"/>
      <c r="AB388" s="175"/>
      <c r="AC388" s="175"/>
      <c r="AD388" s="175"/>
      <c r="AE388" t="s">
        <v>868</v>
      </c>
    </row>
    <row r="389" spans="1:33" s="174" customFormat="1">
      <c r="A389" s="178"/>
      <c r="N389" s="175"/>
      <c r="O389" s="175"/>
      <c r="P389" s="175"/>
      <c r="Q389" s="175"/>
      <c r="R389" s="175"/>
      <c r="S389" s="175"/>
      <c r="T389" s="175"/>
      <c r="U389" s="175"/>
      <c r="V389" s="175"/>
      <c r="W389" s="175"/>
      <c r="X389" s="175"/>
      <c r="Y389" s="175"/>
      <c r="Z389" s="175"/>
      <c r="AA389" s="175"/>
      <c r="AB389" s="175"/>
      <c r="AC389" s="175"/>
      <c r="AD389" s="175"/>
      <c r="AE389" t="s">
        <v>869</v>
      </c>
    </row>
    <row r="390" spans="1:33" s="174" customFormat="1">
      <c r="A390" s="178"/>
      <c r="N390" s="175"/>
      <c r="O390" s="175"/>
      <c r="P390" s="175"/>
      <c r="Q390" s="175"/>
      <c r="R390" s="175"/>
      <c r="S390" s="175"/>
      <c r="T390" s="175"/>
      <c r="U390" s="175"/>
      <c r="V390" s="175"/>
      <c r="W390" s="175"/>
      <c r="X390" s="175"/>
      <c r="Y390" s="175"/>
      <c r="Z390" s="175"/>
      <c r="AA390" s="175"/>
      <c r="AB390" s="175"/>
      <c r="AC390" s="175"/>
      <c r="AD390" s="175"/>
      <c r="AE390" t="s">
        <v>870</v>
      </c>
    </row>
    <row r="391" spans="1:33" s="174" customFormat="1">
      <c r="A391" s="178"/>
      <c r="N391" s="175"/>
      <c r="O391" s="175"/>
      <c r="P391" s="175"/>
      <c r="Q391" s="175"/>
      <c r="R391" s="175"/>
      <c r="S391" s="175"/>
      <c r="T391" s="175"/>
      <c r="U391" s="175"/>
      <c r="V391" s="175"/>
      <c r="W391" s="175"/>
      <c r="X391" s="175"/>
      <c r="Y391" s="175"/>
      <c r="Z391" s="175"/>
      <c r="AA391" s="175"/>
      <c r="AB391" s="175"/>
      <c r="AC391" s="175"/>
      <c r="AD391" s="175"/>
      <c r="AE391" t="s">
        <v>871</v>
      </c>
      <c r="AG391" s="131"/>
    </row>
    <row r="392" spans="1:33" s="174" customFormat="1">
      <c r="A392" s="178"/>
      <c r="N392" s="175"/>
      <c r="O392" s="175"/>
      <c r="P392" s="175"/>
      <c r="Q392" s="175"/>
      <c r="R392" s="175"/>
      <c r="S392" s="175"/>
      <c r="T392" s="175"/>
      <c r="U392" s="175"/>
      <c r="V392" s="175"/>
      <c r="W392" s="175"/>
      <c r="X392" s="175"/>
      <c r="Y392" s="175"/>
      <c r="Z392" s="175"/>
      <c r="AA392" s="175"/>
      <c r="AB392" s="175"/>
      <c r="AC392" s="175"/>
      <c r="AD392" s="175"/>
      <c r="AE392" t="s">
        <v>872</v>
      </c>
      <c r="AG392" s="131"/>
    </row>
    <row r="393" spans="1:33" s="174" customFormat="1">
      <c r="A393" s="178"/>
      <c r="N393" s="175"/>
      <c r="O393" s="175"/>
      <c r="P393" s="175"/>
      <c r="Q393" s="175"/>
      <c r="R393" s="175"/>
      <c r="S393" s="175"/>
      <c r="T393" s="175"/>
      <c r="U393" s="175"/>
      <c r="V393" s="175"/>
      <c r="W393" s="175"/>
      <c r="X393" s="175"/>
      <c r="Y393" s="175"/>
      <c r="Z393" s="175"/>
      <c r="AA393" s="175"/>
      <c r="AB393" s="175"/>
      <c r="AC393" s="175"/>
      <c r="AD393" s="175"/>
      <c r="AE393" t="s">
        <v>873</v>
      </c>
      <c r="AG393" s="131"/>
    </row>
    <row r="394" spans="1:33" s="174" customFormat="1">
      <c r="A394" s="178"/>
      <c r="N394" s="175"/>
      <c r="O394" s="175"/>
      <c r="P394" s="175"/>
      <c r="Q394" s="175"/>
      <c r="R394" s="175"/>
      <c r="S394" s="175"/>
      <c r="T394" s="175"/>
      <c r="U394" s="175"/>
      <c r="V394" s="175"/>
      <c r="W394" s="175"/>
      <c r="X394" s="175"/>
      <c r="Y394" s="175"/>
      <c r="Z394" s="175"/>
      <c r="AA394" s="175"/>
      <c r="AB394" s="175"/>
      <c r="AC394" s="175"/>
      <c r="AD394" s="175"/>
      <c r="AE394" s="78" t="s">
        <v>874</v>
      </c>
      <c r="AG394" s="131"/>
    </row>
    <row r="395" spans="1:33" s="174" customFormat="1">
      <c r="A395" s="178"/>
      <c r="N395" s="175"/>
      <c r="O395" s="175"/>
      <c r="P395" s="175"/>
      <c r="Q395" s="175"/>
      <c r="R395" s="175"/>
      <c r="S395" s="175"/>
      <c r="T395" s="175"/>
      <c r="U395" s="175"/>
      <c r="V395" s="175"/>
      <c r="W395" s="175"/>
      <c r="X395" s="175"/>
      <c r="Y395" s="175"/>
      <c r="Z395" s="175"/>
      <c r="AA395" s="175"/>
      <c r="AB395" s="175"/>
      <c r="AC395" s="175"/>
      <c r="AD395" s="175"/>
      <c r="AE395" s="78" t="s">
        <v>875</v>
      </c>
      <c r="AG395" s="131"/>
    </row>
    <row r="396" spans="1:33" s="174" customFormat="1">
      <c r="A396" s="178"/>
      <c r="N396" s="175"/>
      <c r="O396" s="175"/>
      <c r="P396" s="175"/>
      <c r="Q396" s="175"/>
      <c r="R396" s="175"/>
      <c r="S396" s="175"/>
      <c r="T396" s="175"/>
      <c r="U396" s="175"/>
      <c r="V396" s="175"/>
      <c r="W396" s="175"/>
      <c r="X396" s="175"/>
      <c r="Y396" s="175"/>
      <c r="Z396" s="175"/>
      <c r="AA396" s="175"/>
      <c r="AB396" s="175"/>
      <c r="AC396" s="175"/>
      <c r="AD396" s="175"/>
      <c r="AE396" t="s">
        <v>876</v>
      </c>
      <c r="AG396" s="131"/>
    </row>
    <row r="397" spans="1:33" s="174" customFormat="1">
      <c r="A397" s="178"/>
      <c r="C397" s="139"/>
      <c r="N397" s="175"/>
      <c r="O397" s="175"/>
      <c r="P397" s="175"/>
      <c r="Q397" s="175"/>
      <c r="R397" s="175"/>
      <c r="S397" s="175"/>
      <c r="T397" s="175"/>
      <c r="U397" s="175"/>
      <c r="V397" s="175"/>
      <c r="W397" s="175"/>
      <c r="X397" s="175"/>
      <c r="Y397" s="175"/>
      <c r="Z397" s="175"/>
      <c r="AA397" s="175"/>
      <c r="AB397" s="175"/>
      <c r="AC397" s="175"/>
      <c r="AD397" s="175"/>
      <c r="AE397" t="s">
        <v>877</v>
      </c>
      <c r="AG397" s="131"/>
    </row>
    <row r="398" spans="1:33" s="174" customFormat="1">
      <c r="A398" s="178"/>
      <c r="N398" s="175"/>
      <c r="O398" s="175"/>
      <c r="P398" s="175"/>
      <c r="Q398" s="175"/>
      <c r="R398" s="175"/>
      <c r="S398" s="175"/>
      <c r="T398" s="175"/>
      <c r="U398" s="175"/>
      <c r="V398" s="175"/>
      <c r="W398" s="175"/>
      <c r="X398" s="175"/>
      <c r="Y398" s="175"/>
      <c r="Z398" s="175"/>
      <c r="AA398" s="175"/>
      <c r="AB398" s="175"/>
      <c r="AC398" s="175"/>
      <c r="AD398" s="175"/>
      <c r="AE398" t="s">
        <v>878</v>
      </c>
      <c r="AG398" s="131"/>
    </row>
    <row r="399" spans="1:33" s="174" customFormat="1">
      <c r="A399" s="178"/>
      <c r="N399" s="175"/>
      <c r="O399" s="175"/>
      <c r="P399" s="175"/>
      <c r="Q399" s="175"/>
      <c r="R399" s="175"/>
      <c r="S399" s="175"/>
      <c r="T399" s="175"/>
      <c r="U399" s="175"/>
      <c r="V399" s="175"/>
      <c r="W399" s="175"/>
      <c r="X399" s="175"/>
      <c r="Y399" s="175"/>
      <c r="Z399" s="175"/>
      <c r="AA399" s="175"/>
      <c r="AB399" s="175"/>
      <c r="AC399" s="175"/>
      <c r="AD399" s="175"/>
      <c r="AE399" t="s">
        <v>879</v>
      </c>
      <c r="AG399" s="131"/>
    </row>
    <row r="400" spans="1:33" s="174" customFormat="1">
      <c r="A400" s="178"/>
      <c r="C400" s="139"/>
      <c r="N400" s="175"/>
      <c r="O400" s="175"/>
      <c r="P400" s="175"/>
      <c r="Q400" s="175"/>
      <c r="R400" s="175"/>
      <c r="S400" s="175"/>
      <c r="T400" s="175"/>
      <c r="U400" s="175"/>
      <c r="V400" s="175"/>
      <c r="W400" s="175"/>
      <c r="X400" s="175"/>
      <c r="Y400" s="175"/>
      <c r="Z400" s="175"/>
      <c r="AA400" s="175"/>
      <c r="AB400" s="175"/>
      <c r="AC400" s="175"/>
      <c r="AD400" s="175"/>
      <c r="AE400" s="78" t="s">
        <v>1100</v>
      </c>
      <c r="AG400" s="131"/>
    </row>
    <row r="401" spans="1:38" s="174" customFormat="1">
      <c r="A401" s="178"/>
      <c r="N401" s="175"/>
      <c r="O401" s="175"/>
      <c r="P401" s="175"/>
      <c r="Q401" s="175"/>
      <c r="R401" s="175"/>
      <c r="S401" s="175"/>
      <c r="T401" s="175"/>
      <c r="U401" s="175"/>
      <c r="V401" s="175"/>
      <c r="W401" s="175"/>
      <c r="X401" s="175"/>
      <c r="Y401" s="175"/>
      <c r="Z401" s="175"/>
      <c r="AA401" s="175"/>
      <c r="AB401" s="175"/>
      <c r="AC401" s="175"/>
      <c r="AE401" s="78" t="s">
        <v>880</v>
      </c>
      <c r="AG401" s="131"/>
    </row>
    <row r="402" spans="1:38" s="174" customFormat="1">
      <c r="A402" s="178"/>
      <c r="N402" s="175"/>
      <c r="O402" s="175"/>
      <c r="P402" s="175"/>
      <c r="Q402" s="175"/>
      <c r="R402" s="175"/>
      <c r="S402" s="175"/>
      <c r="T402" s="175"/>
      <c r="U402" s="175"/>
      <c r="V402" s="175"/>
      <c r="W402" s="175"/>
      <c r="X402" s="175"/>
      <c r="Y402" s="175"/>
      <c r="Z402" s="175"/>
      <c r="AA402" s="175"/>
      <c r="AB402" s="175"/>
      <c r="AC402" s="175"/>
      <c r="AE402" t="s">
        <v>881</v>
      </c>
      <c r="AG402" s="131"/>
    </row>
    <row r="403" spans="1:38" s="174" customFormat="1">
      <c r="A403" s="178"/>
      <c r="N403" s="175"/>
      <c r="O403" s="175"/>
      <c r="P403" s="175"/>
      <c r="Q403" s="175"/>
      <c r="R403" s="175"/>
      <c r="S403" s="175"/>
      <c r="T403" s="175"/>
      <c r="U403" s="175"/>
      <c r="V403" s="175"/>
      <c r="W403" s="175"/>
      <c r="X403" s="175"/>
      <c r="Y403" s="175"/>
      <c r="Z403" s="175"/>
      <c r="AA403" s="175"/>
      <c r="AB403" s="175"/>
      <c r="AC403" s="175"/>
      <c r="AE403" s="78" t="s">
        <v>882</v>
      </c>
      <c r="AG403" s="131"/>
    </row>
    <row r="404" spans="1:38" s="174" customFormat="1">
      <c r="A404" s="178"/>
      <c r="N404" s="175"/>
      <c r="O404" s="175"/>
      <c r="P404" s="175"/>
      <c r="Q404" s="175"/>
      <c r="R404" s="175"/>
      <c r="S404" s="175"/>
      <c r="T404" s="175"/>
      <c r="U404" s="175"/>
      <c r="V404" s="175"/>
      <c r="W404" s="175"/>
      <c r="X404" s="175"/>
      <c r="Y404" s="175"/>
      <c r="Z404" s="175"/>
      <c r="AA404" s="175"/>
      <c r="AB404" s="175"/>
      <c r="AC404" s="175"/>
      <c r="AD404" s="175"/>
      <c r="AE404" t="s">
        <v>883</v>
      </c>
      <c r="AG404" s="131"/>
    </row>
    <row r="405" spans="1:38" s="174" customFormat="1">
      <c r="A405" s="178"/>
      <c r="N405" s="175"/>
      <c r="O405" s="175"/>
      <c r="P405" s="175"/>
      <c r="Q405" s="175"/>
      <c r="R405" s="175"/>
      <c r="S405" s="175"/>
      <c r="T405" s="175"/>
      <c r="U405" s="175"/>
      <c r="V405" s="175"/>
      <c r="W405" s="175"/>
      <c r="X405" s="175"/>
      <c r="Y405" s="175"/>
      <c r="Z405" s="175"/>
      <c r="AA405" s="175"/>
      <c r="AB405" s="175"/>
      <c r="AC405" s="175"/>
      <c r="AE405" t="s">
        <v>884</v>
      </c>
      <c r="AG405" s="131"/>
    </row>
    <row r="406" spans="1:38" s="174" customFormat="1" hidden="1">
      <c r="A406" s="178"/>
      <c r="N406" s="175"/>
      <c r="O406" s="175"/>
      <c r="P406" s="175"/>
      <c r="Q406" s="175"/>
      <c r="R406" s="175"/>
      <c r="S406" s="175"/>
      <c r="T406" s="175"/>
      <c r="U406" s="175"/>
      <c r="V406" s="175"/>
      <c r="W406" s="175"/>
      <c r="X406" s="175"/>
      <c r="Y406" s="175"/>
      <c r="Z406" s="175"/>
      <c r="AA406" s="175"/>
      <c r="AB406" s="175"/>
      <c r="AC406" s="175"/>
      <c r="AD406" s="175"/>
      <c r="AE406" t="s">
        <v>885</v>
      </c>
      <c r="AG406" s="131"/>
    </row>
    <row r="407" spans="1:38" s="174" customFormat="1" hidden="1">
      <c r="A407" s="178"/>
      <c r="N407" s="175"/>
      <c r="O407" s="175"/>
      <c r="P407" s="175"/>
      <c r="Q407" s="175"/>
      <c r="R407" s="175"/>
      <c r="S407" s="175"/>
      <c r="T407" s="175"/>
      <c r="U407" s="175"/>
      <c r="V407" s="175"/>
      <c r="W407" s="175"/>
      <c r="X407" s="175"/>
      <c r="Y407" s="175"/>
      <c r="Z407" s="175"/>
      <c r="AA407" s="175"/>
      <c r="AB407" s="175"/>
      <c r="AC407" s="175"/>
      <c r="AD407" s="175"/>
      <c r="AE407" t="s">
        <v>886</v>
      </c>
      <c r="AG407" s="131"/>
    </row>
    <row r="408" spans="1:38" s="174" customFormat="1" hidden="1">
      <c r="A408" s="178"/>
      <c r="N408" s="175"/>
      <c r="O408" s="175"/>
      <c r="P408" s="175"/>
      <c r="Q408" s="175"/>
      <c r="R408" s="175"/>
      <c r="S408" s="175"/>
      <c r="T408" s="175"/>
      <c r="U408" s="175"/>
      <c r="V408" s="175"/>
      <c r="W408" s="175"/>
      <c r="X408" s="175"/>
      <c r="Y408" s="175"/>
      <c r="Z408" s="175"/>
      <c r="AA408" s="175"/>
      <c r="AB408" s="175"/>
      <c r="AC408" s="175"/>
      <c r="AD408" s="175"/>
      <c r="AE408" t="s">
        <v>887</v>
      </c>
      <c r="AG408" s="131"/>
    </row>
    <row r="409" spans="1:38" s="174" customFormat="1" hidden="1">
      <c r="A409" s="178"/>
      <c r="C409" s="187"/>
      <c r="N409" s="175"/>
      <c r="O409" s="175"/>
      <c r="P409" s="175"/>
      <c r="Q409" s="175"/>
      <c r="AE409" t="s">
        <v>888</v>
      </c>
      <c r="AG409" s="131"/>
    </row>
    <row r="410" spans="1:38" s="174" customFormat="1" hidden="1">
      <c r="A410" s="178"/>
      <c r="N410" s="175"/>
      <c r="O410" s="175"/>
      <c r="P410" s="175"/>
      <c r="Q410" s="175"/>
      <c r="R410" s="175"/>
      <c r="S410" s="175"/>
      <c r="T410" s="175"/>
      <c r="U410" s="175"/>
      <c r="V410" s="175"/>
      <c r="W410" s="175"/>
      <c r="X410" s="175"/>
      <c r="Y410" s="175"/>
      <c r="Z410" s="175"/>
      <c r="AA410" s="175"/>
      <c r="AB410" s="175"/>
      <c r="AC410" s="175"/>
      <c r="AD410" s="175"/>
      <c r="AE410" s="78" t="s">
        <v>889</v>
      </c>
      <c r="AG410" s="131"/>
    </row>
    <row r="411" spans="1:38" s="174" customFormat="1" hidden="1">
      <c r="A411" s="178"/>
      <c r="N411" s="175"/>
      <c r="O411" s="175"/>
      <c r="P411" s="175"/>
      <c r="Q411" s="175"/>
      <c r="R411" s="175"/>
      <c r="S411" s="175"/>
      <c r="T411" s="175"/>
      <c r="U411" s="175"/>
      <c r="V411" s="175"/>
      <c r="W411" s="175"/>
      <c r="X411" s="175"/>
      <c r="Y411" s="175"/>
      <c r="Z411" s="175"/>
      <c r="AA411" s="175"/>
      <c r="AB411" s="175"/>
      <c r="AC411" s="175"/>
      <c r="AD411" s="175"/>
      <c r="AE411" s="78" t="s">
        <v>890</v>
      </c>
      <c r="AG411" s="131"/>
    </row>
    <row r="412" spans="1:38" s="174" customFormat="1" hidden="1">
      <c r="A412" s="178"/>
      <c r="N412" s="175"/>
      <c r="O412" s="175"/>
      <c r="P412" s="175"/>
      <c r="Q412" s="175"/>
      <c r="R412" s="175"/>
      <c r="S412" s="175"/>
      <c r="T412" s="175"/>
      <c r="U412" s="175"/>
      <c r="V412" s="175"/>
      <c r="W412" s="175"/>
      <c r="X412" s="175"/>
      <c r="Y412" s="175"/>
      <c r="Z412" s="175"/>
      <c r="AA412" s="175"/>
      <c r="AB412" s="175"/>
      <c r="AC412" s="175"/>
      <c r="AD412" s="175"/>
      <c r="AE412" t="s">
        <v>891</v>
      </c>
      <c r="AG412" s="131"/>
    </row>
    <row r="413" spans="1:38" s="174" customFormat="1" hidden="1">
      <c r="A413" s="178"/>
      <c r="N413" s="175"/>
      <c r="O413" s="175"/>
      <c r="P413" s="175"/>
      <c r="Q413" s="175"/>
      <c r="R413" s="175"/>
      <c r="S413" s="175"/>
      <c r="T413" s="175"/>
      <c r="U413" s="175"/>
      <c r="V413" s="175"/>
      <c r="W413" s="175"/>
      <c r="X413" s="175"/>
      <c r="Y413" s="175"/>
      <c r="Z413" s="175"/>
      <c r="AA413" s="175"/>
      <c r="AB413" s="175"/>
      <c r="AC413" s="175"/>
      <c r="AD413" s="175"/>
      <c r="AE413" s="78" t="s">
        <v>892</v>
      </c>
      <c r="AG413" s="131"/>
    </row>
    <row r="414" spans="1:38" s="174" customFormat="1">
      <c r="A414" s="178"/>
      <c r="N414" s="175"/>
      <c r="O414" s="175"/>
      <c r="P414" s="175"/>
      <c r="Q414" s="175"/>
      <c r="R414" s="175"/>
      <c r="S414" s="175"/>
      <c r="T414" s="175"/>
      <c r="U414" s="175"/>
      <c r="V414" s="175"/>
      <c r="W414" s="175"/>
      <c r="X414" s="175"/>
      <c r="Y414" s="175"/>
      <c r="Z414" s="175"/>
      <c r="AA414" s="175"/>
      <c r="AB414" s="175"/>
      <c r="AC414" s="175"/>
      <c r="AD414" s="175"/>
      <c r="AE414" t="s">
        <v>893</v>
      </c>
      <c r="AG414" s="131"/>
    </row>
    <row r="415" spans="1:38" s="174" customFormat="1">
      <c r="A415" s="178"/>
      <c r="N415" s="175"/>
      <c r="O415" s="175"/>
      <c r="P415" s="175"/>
      <c r="Q415" s="175"/>
      <c r="AD415" s="175"/>
      <c r="AE415" s="78" t="s">
        <v>896</v>
      </c>
      <c r="AG415" s="131"/>
      <c r="AL415" s="131"/>
    </row>
    <row r="416" spans="1:38" s="174" customFormat="1">
      <c r="A416" s="178"/>
      <c r="N416" s="175"/>
      <c r="O416" s="175"/>
      <c r="P416" s="175"/>
      <c r="Q416" s="175"/>
      <c r="R416" s="175"/>
      <c r="S416" s="175"/>
      <c r="T416" s="175"/>
      <c r="U416" s="175"/>
      <c r="V416" s="175"/>
      <c r="W416" s="175"/>
      <c r="X416" s="175"/>
      <c r="Y416" s="175"/>
      <c r="Z416" s="175"/>
      <c r="AA416" s="175"/>
      <c r="AB416" s="175"/>
      <c r="AC416" s="175"/>
      <c r="AD416" s="175"/>
      <c r="AE416" s="78" t="s">
        <v>897</v>
      </c>
      <c r="AG416" s="131"/>
      <c r="AL416" s="131"/>
    </row>
    <row r="417" spans="1:38" s="174" customFormat="1">
      <c r="A417" s="178"/>
      <c r="N417" s="175"/>
      <c r="O417" s="175"/>
      <c r="P417" s="175"/>
      <c r="Q417" s="175"/>
      <c r="R417" s="175"/>
      <c r="S417" s="175"/>
      <c r="T417" s="175"/>
      <c r="U417" s="175"/>
      <c r="V417" s="175"/>
      <c r="W417" s="175"/>
      <c r="X417" s="175"/>
      <c r="Y417" s="175"/>
      <c r="Z417" s="175"/>
      <c r="AA417" s="175"/>
      <c r="AB417" s="175"/>
      <c r="AC417" s="175"/>
      <c r="AD417" s="175"/>
      <c r="AE417" t="s">
        <v>898</v>
      </c>
      <c r="AG417" s="131"/>
      <c r="AL417" s="131"/>
    </row>
    <row r="418" spans="1:38" s="174" customFormat="1">
      <c r="A418" s="178"/>
      <c r="N418" s="175"/>
      <c r="O418" s="175"/>
      <c r="P418" s="175"/>
      <c r="Q418" s="175"/>
      <c r="R418" s="175"/>
      <c r="S418" s="175"/>
      <c r="T418" s="175"/>
      <c r="U418" s="175"/>
      <c r="V418" s="175"/>
      <c r="W418" s="175"/>
      <c r="X418" s="175"/>
      <c r="Y418" s="175"/>
      <c r="Z418" s="175"/>
      <c r="AA418" s="175"/>
      <c r="AB418" s="175"/>
      <c r="AC418" s="175"/>
      <c r="AD418" s="175"/>
      <c r="AE418" s="78" t="s">
        <v>899</v>
      </c>
      <c r="AG418" s="131"/>
      <c r="AL418" s="131"/>
    </row>
    <row r="419" spans="1:38" s="174" customFormat="1">
      <c r="A419" s="178"/>
      <c r="N419" s="175"/>
      <c r="O419" s="175"/>
      <c r="P419" s="175"/>
      <c r="Q419" s="175"/>
      <c r="R419" s="175"/>
      <c r="S419" s="175"/>
      <c r="T419" s="175"/>
      <c r="U419" s="175"/>
      <c r="V419" s="175"/>
      <c r="W419" s="175"/>
      <c r="X419" s="175"/>
      <c r="Y419" s="175"/>
      <c r="Z419" s="175"/>
      <c r="AA419" s="175"/>
      <c r="AB419" s="175"/>
      <c r="AC419" s="175"/>
      <c r="AD419" s="175"/>
      <c r="AE419" t="s">
        <v>900</v>
      </c>
      <c r="AG419" s="131"/>
      <c r="AL419" s="131"/>
    </row>
    <row r="420" spans="1:38" s="174" customFormat="1">
      <c r="A420" s="178"/>
      <c r="N420" s="175"/>
      <c r="O420" s="175"/>
      <c r="P420" s="175"/>
      <c r="Q420" s="175"/>
      <c r="R420" s="175"/>
      <c r="S420" s="175"/>
      <c r="T420" s="175"/>
      <c r="U420" s="175"/>
      <c r="V420" s="175"/>
      <c r="W420" s="175"/>
      <c r="X420" s="175"/>
      <c r="Y420" s="175"/>
      <c r="Z420" s="175"/>
      <c r="AA420" s="175"/>
      <c r="AB420" s="175"/>
      <c r="AC420" s="175"/>
      <c r="AD420" s="175"/>
      <c r="AE420" s="78" t="s">
        <v>901</v>
      </c>
      <c r="AG420" s="131"/>
      <c r="AL420" s="131"/>
    </row>
    <row r="421" spans="1:38">
      <c r="N421" s="135"/>
      <c r="O421" s="135"/>
      <c r="P421" s="135"/>
      <c r="Q421" s="135"/>
      <c r="R421" s="135"/>
      <c r="S421" s="135"/>
      <c r="T421" s="135"/>
      <c r="U421" s="135"/>
      <c r="V421" s="135"/>
      <c r="W421" s="135"/>
      <c r="X421" s="135"/>
      <c r="Y421" s="135"/>
      <c r="Z421" s="135"/>
      <c r="AA421" s="135"/>
      <c r="AB421" s="135"/>
      <c r="AC421" s="135"/>
      <c r="AD421" s="135"/>
      <c r="AE421" t="s">
        <v>572</v>
      </c>
    </row>
    <row r="422" spans="1:38">
      <c r="N422" s="135"/>
      <c r="O422" s="135"/>
      <c r="P422" s="135"/>
      <c r="Q422" s="135"/>
      <c r="R422" s="135"/>
      <c r="S422" s="135"/>
      <c r="T422" s="135"/>
      <c r="U422" s="135"/>
      <c r="V422" s="135"/>
      <c r="W422" s="135"/>
      <c r="X422" s="135"/>
      <c r="Y422" s="135"/>
      <c r="Z422" s="135"/>
      <c r="AA422" s="135"/>
      <c r="AB422" s="135"/>
      <c r="AC422" s="135"/>
      <c r="AD422" s="135"/>
      <c r="AE422" t="s">
        <v>573</v>
      </c>
    </row>
    <row r="423" spans="1:38">
      <c r="N423" s="135"/>
      <c r="O423" s="135"/>
      <c r="P423" s="135"/>
      <c r="Q423" s="135"/>
      <c r="R423" s="135"/>
      <c r="S423" s="135"/>
      <c r="T423" s="135"/>
      <c r="U423" s="135"/>
      <c r="V423" s="135"/>
      <c r="W423" s="135"/>
      <c r="X423" s="135"/>
      <c r="Y423" s="135"/>
      <c r="Z423" s="135"/>
      <c r="AA423" s="135"/>
      <c r="AB423" s="135"/>
      <c r="AC423" s="135"/>
      <c r="AD423" s="135"/>
      <c r="AE423" t="s">
        <v>574</v>
      </c>
    </row>
    <row r="424" spans="1:38">
      <c r="N424" s="135"/>
      <c r="O424" s="135"/>
      <c r="P424" s="135"/>
      <c r="Q424" s="135"/>
      <c r="R424" s="135"/>
      <c r="S424" s="135"/>
      <c r="T424" s="135"/>
      <c r="U424" s="135"/>
      <c r="V424" s="135"/>
      <c r="W424" s="135"/>
      <c r="X424" s="135"/>
      <c r="Y424" s="135"/>
      <c r="Z424" s="135"/>
      <c r="AA424" s="135"/>
      <c r="AB424" s="135"/>
      <c r="AC424" s="135"/>
      <c r="AD424" s="135"/>
      <c r="AE424" t="s">
        <v>575</v>
      </c>
    </row>
    <row r="425" spans="1:38">
      <c r="N425" s="135"/>
      <c r="O425" s="135"/>
      <c r="P425" s="135"/>
      <c r="Q425" s="135"/>
      <c r="R425" s="135"/>
      <c r="S425" s="135"/>
      <c r="T425" s="135"/>
      <c r="U425" s="135"/>
      <c r="V425" s="135"/>
      <c r="W425" s="135"/>
      <c r="X425" s="135"/>
      <c r="Y425" s="135"/>
      <c r="Z425" s="135"/>
      <c r="AA425" s="135"/>
      <c r="AB425" s="135"/>
      <c r="AC425" s="135"/>
      <c r="AD425" s="135"/>
      <c r="AE425" t="s">
        <v>576</v>
      </c>
    </row>
    <row r="426" spans="1:38">
      <c r="N426" s="135"/>
      <c r="O426" s="135"/>
      <c r="P426" s="135"/>
      <c r="Q426" s="135"/>
      <c r="R426" s="135"/>
      <c r="S426" s="135"/>
      <c r="T426" s="135"/>
      <c r="U426" s="135"/>
      <c r="V426" s="135"/>
      <c r="W426" s="135"/>
      <c r="X426" s="135"/>
      <c r="Y426" s="135"/>
      <c r="Z426" s="135"/>
      <c r="AA426" s="135"/>
      <c r="AB426" s="135"/>
      <c r="AC426" s="135"/>
      <c r="AD426" s="135"/>
      <c r="AE426" s="78" t="s">
        <v>577</v>
      </c>
    </row>
    <row r="427" spans="1:38">
      <c r="N427" s="135"/>
      <c r="O427" s="135"/>
      <c r="P427" s="135"/>
      <c r="Q427" s="135"/>
      <c r="R427" s="135"/>
      <c r="S427" s="135"/>
      <c r="T427" s="135"/>
      <c r="U427" s="135"/>
      <c r="V427" s="135"/>
      <c r="W427" s="135"/>
      <c r="X427" s="135"/>
      <c r="Y427" s="135"/>
      <c r="Z427" s="135"/>
      <c r="AA427" s="135"/>
      <c r="AB427" s="135"/>
      <c r="AC427" s="135"/>
      <c r="AD427" s="135"/>
      <c r="AE427" s="78" t="s">
        <v>578</v>
      </c>
    </row>
    <row r="428" spans="1:38">
      <c r="N428" s="135"/>
      <c r="O428" s="135"/>
      <c r="P428" s="135"/>
      <c r="Q428" s="135"/>
      <c r="R428" s="135"/>
      <c r="S428" s="135"/>
      <c r="T428" s="135"/>
      <c r="U428" s="135"/>
      <c r="V428" s="135"/>
      <c r="W428" s="135"/>
      <c r="X428" s="135"/>
      <c r="Y428" s="135"/>
      <c r="Z428" s="135"/>
      <c r="AA428" s="135"/>
      <c r="AB428" s="135"/>
      <c r="AC428" s="135"/>
      <c r="AD428" s="135"/>
      <c r="AE428" t="s">
        <v>579</v>
      </c>
    </row>
    <row r="429" spans="1:38">
      <c r="N429" s="135"/>
      <c r="O429" s="135"/>
      <c r="P429" s="135"/>
      <c r="Q429" s="135"/>
      <c r="R429" s="135"/>
      <c r="S429" s="135"/>
      <c r="T429" s="135"/>
      <c r="U429" s="135"/>
      <c r="V429" s="135"/>
      <c r="W429" s="135"/>
      <c r="X429" s="135"/>
      <c r="Y429" s="135"/>
      <c r="Z429" s="135"/>
      <c r="AA429" s="135"/>
      <c r="AB429" s="135"/>
      <c r="AC429" s="135"/>
      <c r="AD429" s="135"/>
      <c r="AE429" s="78" t="s">
        <v>568</v>
      </c>
    </row>
    <row r="430" spans="1:38">
      <c r="R430" s="135"/>
      <c r="S430" s="135"/>
      <c r="T430" s="135"/>
      <c r="U430" s="135"/>
      <c r="V430" s="135"/>
      <c r="W430" s="135"/>
      <c r="X430" s="135"/>
      <c r="Y430" s="135"/>
      <c r="Z430" s="135"/>
      <c r="AA430" s="135"/>
      <c r="AB430" s="135"/>
      <c r="AC430" s="135"/>
      <c r="AD430" s="135"/>
      <c r="AE430" t="s">
        <v>569</v>
      </c>
    </row>
    <row r="431" spans="1:38">
      <c r="N431" s="135"/>
      <c r="O431" s="135"/>
      <c r="P431" s="135"/>
      <c r="Q431" s="135"/>
      <c r="R431" s="135"/>
      <c r="S431" s="135"/>
      <c r="T431" s="135"/>
      <c r="U431" s="135"/>
      <c r="V431" s="135"/>
      <c r="W431" s="135"/>
      <c r="X431" s="135"/>
      <c r="Y431" s="135"/>
      <c r="Z431" s="135"/>
      <c r="AA431" s="135"/>
      <c r="AB431" s="135"/>
      <c r="AC431" s="135"/>
      <c r="AD431" s="135"/>
      <c r="AE431" t="s">
        <v>570</v>
      </c>
    </row>
    <row r="432" spans="1:38">
      <c r="N432" s="135"/>
      <c r="O432" s="135"/>
      <c r="P432" s="135"/>
      <c r="Q432" s="135"/>
      <c r="R432" s="135"/>
      <c r="S432" s="135"/>
      <c r="T432" s="135"/>
      <c r="U432" s="135"/>
      <c r="V432" s="135"/>
      <c r="W432" s="135"/>
      <c r="X432" s="135"/>
      <c r="Y432" s="135"/>
      <c r="Z432" s="135"/>
      <c r="AA432" s="135"/>
      <c r="AB432" s="135"/>
      <c r="AC432" s="135"/>
      <c r="AD432" s="135"/>
      <c r="AE432" t="s">
        <v>571</v>
      </c>
    </row>
    <row r="433" spans="14:31">
      <c r="N433" s="135"/>
      <c r="O433" s="135"/>
      <c r="P433" s="135"/>
      <c r="Q433" s="135"/>
      <c r="R433" s="135"/>
      <c r="S433" s="135"/>
      <c r="T433" s="135"/>
      <c r="U433" s="135"/>
      <c r="V433" s="135"/>
      <c r="W433" s="135"/>
      <c r="X433" s="135"/>
      <c r="Y433" s="135"/>
      <c r="Z433" s="135"/>
      <c r="AA433" s="135"/>
      <c r="AB433" s="135"/>
      <c r="AC433" s="135"/>
      <c r="AD433" s="135"/>
      <c r="AE433" s="78" t="s">
        <v>107</v>
      </c>
    </row>
    <row r="434" spans="14:31">
      <c r="N434" s="135"/>
      <c r="O434" s="135"/>
      <c r="P434" s="135"/>
      <c r="Q434" s="135"/>
      <c r="R434" s="135"/>
      <c r="S434" s="135"/>
      <c r="T434" s="135"/>
      <c r="U434" s="135"/>
      <c r="V434" s="135"/>
      <c r="W434" s="135"/>
      <c r="X434" s="135"/>
      <c r="Y434" s="135"/>
      <c r="Z434" s="135"/>
      <c r="AA434" s="135"/>
      <c r="AB434" s="135"/>
      <c r="AC434" s="135"/>
      <c r="AD434" s="135"/>
      <c r="AE434" t="s">
        <v>108</v>
      </c>
    </row>
    <row r="435" spans="14:31">
      <c r="N435" s="135"/>
      <c r="O435" s="135"/>
      <c r="P435" s="135"/>
      <c r="Q435" s="135"/>
      <c r="AD435" s="135"/>
      <c r="AE435" t="s">
        <v>109</v>
      </c>
    </row>
    <row r="436" spans="14:31">
      <c r="N436" s="135"/>
      <c r="O436" s="135"/>
      <c r="P436" s="135"/>
      <c r="Q436" s="135"/>
      <c r="R436" s="135"/>
      <c r="S436" s="135"/>
      <c r="T436" s="135"/>
      <c r="U436" s="135"/>
      <c r="V436" s="135"/>
      <c r="W436" s="135"/>
      <c r="X436" s="135"/>
      <c r="Y436" s="135"/>
      <c r="Z436" s="135"/>
      <c r="AA436" s="135"/>
      <c r="AB436" s="135"/>
      <c r="AC436" s="135"/>
      <c r="AD436" s="135"/>
      <c r="AE436" t="s">
        <v>110</v>
      </c>
    </row>
    <row r="437" spans="14:31">
      <c r="N437" s="135"/>
      <c r="O437" s="135"/>
      <c r="P437" s="135"/>
      <c r="Q437" s="135"/>
      <c r="AD437" s="135"/>
      <c r="AE437" t="s">
        <v>111</v>
      </c>
    </row>
    <row r="438" spans="14:31">
      <c r="N438" s="135"/>
      <c r="O438" s="135"/>
      <c r="P438" s="135"/>
      <c r="Q438" s="135"/>
      <c r="R438" s="135"/>
      <c r="S438" s="135"/>
      <c r="T438" s="135"/>
      <c r="U438" s="135"/>
      <c r="V438" s="135"/>
      <c r="W438" s="135"/>
      <c r="X438" s="135"/>
      <c r="Y438" s="135"/>
      <c r="Z438" s="135"/>
      <c r="AA438" s="135"/>
      <c r="AB438" s="135"/>
      <c r="AC438" s="135"/>
      <c r="AD438" s="135"/>
      <c r="AE438" t="s">
        <v>112</v>
      </c>
    </row>
    <row r="439" spans="14:31">
      <c r="N439" s="135"/>
      <c r="O439" s="135"/>
      <c r="P439" s="135"/>
      <c r="Q439" s="135"/>
      <c r="AD439" s="135"/>
      <c r="AE439" s="78" t="s">
        <v>113</v>
      </c>
    </row>
    <row r="440" spans="14:31">
      <c r="N440" s="135"/>
      <c r="O440" s="135"/>
      <c r="P440" s="135"/>
      <c r="Q440" s="135"/>
      <c r="R440" s="135"/>
      <c r="S440" s="135"/>
      <c r="T440" s="135"/>
      <c r="U440" s="135"/>
      <c r="V440" s="135"/>
      <c r="W440" s="135"/>
      <c r="X440" s="135"/>
      <c r="Y440" s="135"/>
      <c r="Z440" s="135"/>
      <c r="AA440" s="135"/>
      <c r="AB440" s="135"/>
      <c r="AC440" s="135"/>
      <c r="AD440" s="135"/>
      <c r="AE440" s="78" t="s">
        <v>114</v>
      </c>
    </row>
    <row r="441" spans="14:31">
      <c r="N441" s="135"/>
      <c r="O441" s="135"/>
      <c r="P441" s="135"/>
      <c r="Q441" s="135"/>
      <c r="R441" s="135"/>
      <c r="S441" s="135"/>
      <c r="T441" s="135"/>
      <c r="U441" s="135"/>
      <c r="V441" s="135"/>
      <c r="W441" s="135"/>
      <c r="X441" s="135"/>
      <c r="Y441" s="135"/>
      <c r="Z441" s="135"/>
      <c r="AA441" s="135"/>
      <c r="AB441" s="135"/>
      <c r="AC441" s="135"/>
      <c r="AD441" s="135"/>
      <c r="AE441" s="78" t="s">
        <v>115</v>
      </c>
    </row>
    <row r="442" spans="14:31">
      <c r="N442" s="135"/>
      <c r="O442" s="135"/>
      <c r="P442" s="135"/>
      <c r="Q442" s="135"/>
      <c r="R442" s="135"/>
      <c r="S442" s="135"/>
      <c r="T442" s="135"/>
      <c r="U442" s="135"/>
      <c r="V442" s="135"/>
      <c r="W442" s="135"/>
      <c r="X442" s="135"/>
      <c r="Y442" s="135"/>
      <c r="Z442" s="135"/>
      <c r="AA442" s="135"/>
      <c r="AB442" s="135"/>
      <c r="AC442" s="135"/>
      <c r="AD442" s="135"/>
      <c r="AE442" t="s">
        <v>116</v>
      </c>
    </row>
    <row r="443" spans="14:31">
      <c r="N443" s="135"/>
      <c r="O443" s="135"/>
      <c r="P443" s="135"/>
      <c r="Q443" s="135"/>
      <c r="R443" s="135"/>
      <c r="S443" s="135"/>
      <c r="T443" s="135"/>
      <c r="U443" s="135"/>
      <c r="V443" s="135"/>
      <c r="W443" s="135"/>
      <c r="X443" s="135"/>
      <c r="Y443" s="135"/>
      <c r="Z443" s="135"/>
      <c r="AA443" s="135"/>
      <c r="AB443" s="135"/>
      <c r="AC443" s="135"/>
      <c r="AD443" s="135"/>
      <c r="AE443" t="s">
        <v>117</v>
      </c>
    </row>
    <row r="444" spans="14:31">
      <c r="N444" s="135"/>
      <c r="O444" s="135"/>
      <c r="P444" s="135"/>
      <c r="Q444" s="135"/>
      <c r="R444" s="135"/>
      <c r="S444" s="135"/>
      <c r="T444" s="135"/>
      <c r="U444" s="135"/>
      <c r="V444" s="135"/>
      <c r="W444" s="135"/>
      <c r="X444" s="135"/>
      <c r="Y444" s="135"/>
      <c r="Z444" s="135"/>
      <c r="AA444" s="135"/>
      <c r="AB444" s="135"/>
      <c r="AC444" s="135"/>
      <c r="AD444" s="135"/>
      <c r="AE444" t="s">
        <v>118</v>
      </c>
    </row>
    <row r="445" spans="14:31">
      <c r="N445" s="135"/>
      <c r="O445" s="135"/>
      <c r="P445" s="135"/>
      <c r="Q445" s="135"/>
      <c r="R445" s="135"/>
      <c r="S445" s="135"/>
      <c r="T445" s="135"/>
      <c r="U445" s="135"/>
      <c r="V445" s="135"/>
      <c r="W445" s="135"/>
      <c r="X445" s="135"/>
      <c r="Y445" s="135"/>
      <c r="Z445" s="135"/>
      <c r="AA445" s="135"/>
      <c r="AB445" s="135"/>
      <c r="AC445" s="135"/>
      <c r="AD445" s="135"/>
      <c r="AE445" s="78" t="s">
        <v>119</v>
      </c>
    </row>
    <row r="446" spans="14:31">
      <c r="N446" s="135"/>
      <c r="O446" s="135"/>
      <c r="P446" s="135"/>
      <c r="Q446" s="135"/>
      <c r="R446" s="135"/>
      <c r="S446" s="135"/>
      <c r="T446" s="135"/>
      <c r="U446" s="135"/>
      <c r="V446" s="135"/>
      <c r="W446" s="135"/>
      <c r="X446" s="135"/>
      <c r="Y446" s="135"/>
      <c r="Z446" s="135"/>
      <c r="AA446" s="135"/>
      <c r="AB446" s="135"/>
      <c r="AC446" s="135"/>
      <c r="AD446" s="135"/>
      <c r="AE446" t="s">
        <v>120</v>
      </c>
    </row>
    <row r="447" spans="14:31">
      <c r="N447" s="135"/>
      <c r="O447" s="135"/>
      <c r="P447" s="135"/>
      <c r="Q447" s="135"/>
      <c r="R447" s="135"/>
      <c r="S447" s="135"/>
      <c r="T447" s="135"/>
      <c r="U447" s="135"/>
      <c r="V447" s="135"/>
      <c r="W447" s="135"/>
      <c r="X447" s="135"/>
      <c r="Y447" s="135"/>
      <c r="Z447" s="135"/>
      <c r="AA447" s="135"/>
      <c r="AB447" s="135"/>
      <c r="AC447" s="135"/>
      <c r="AD447" s="135"/>
      <c r="AE447" t="s">
        <v>121</v>
      </c>
    </row>
    <row r="448" spans="14:31">
      <c r="N448" s="135"/>
      <c r="O448" s="135"/>
      <c r="P448" s="135"/>
      <c r="Q448" s="135"/>
      <c r="AD448" s="135"/>
      <c r="AE448" t="s">
        <v>122</v>
      </c>
    </row>
    <row r="449" spans="14:31">
      <c r="N449" s="135"/>
      <c r="O449" s="135"/>
      <c r="P449" s="135"/>
      <c r="Q449" s="135"/>
      <c r="R449" s="135"/>
      <c r="S449" s="135"/>
      <c r="T449" s="135"/>
      <c r="U449" s="135"/>
      <c r="V449" s="135"/>
      <c r="W449" s="135"/>
      <c r="X449" s="135"/>
      <c r="Y449" s="135"/>
      <c r="Z449" s="135"/>
      <c r="AA449" s="135"/>
      <c r="AB449" s="135"/>
      <c r="AC449" s="135"/>
      <c r="AE449" t="s">
        <v>123</v>
      </c>
    </row>
    <row r="450" spans="14:31">
      <c r="N450" s="135"/>
      <c r="O450" s="135"/>
      <c r="P450" s="135"/>
      <c r="Q450" s="135"/>
      <c r="R450" s="135"/>
      <c r="S450" s="135"/>
      <c r="T450" s="135"/>
      <c r="U450" s="135"/>
      <c r="V450" s="135"/>
      <c r="W450" s="135"/>
      <c r="X450" s="135"/>
      <c r="Y450" s="135"/>
      <c r="Z450" s="135"/>
      <c r="AA450" s="135"/>
      <c r="AB450" s="135"/>
      <c r="AC450" s="135"/>
      <c r="AD450" s="135"/>
      <c r="AE450" t="s">
        <v>124</v>
      </c>
    </row>
    <row r="451" spans="14:31">
      <c r="N451" s="135"/>
      <c r="O451" s="135"/>
      <c r="P451" s="135"/>
      <c r="Q451" s="135"/>
      <c r="R451" s="135"/>
      <c r="S451" s="135"/>
      <c r="T451" s="135"/>
      <c r="U451" s="135"/>
      <c r="V451" s="135"/>
      <c r="W451" s="135"/>
      <c r="X451" s="135"/>
      <c r="Y451" s="135"/>
      <c r="Z451" s="135"/>
      <c r="AA451" s="135"/>
      <c r="AB451" s="135"/>
      <c r="AC451" s="135"/>
      <c r="AD451" s="135"/>
      <c r="AE451" s="78" t="s">
        <v>125</v>
      </c>
    </row>
    <row r="452" spans="14:31">
      <c r="N452" s="135"/>
      <c r="O452" s="135"/>
      <c r="P452" s="135"/>
      <c r="Q452" s="135"/>
      <c r="R452" s="135"/>
      <c r="S452" s="135"/>
      <c r="T452" s="135"/>
      <c r="U452" s="135"/>
      <c r="V452" s="135"/>
      <c r="W452" s="135"/>
      <c r="X452" s="135"/>
      <c r="Y452" s="135"/>
      <c r="Z452" s="135"/>
      <c r="AA452" s="135"/>
      <c r="AB452" s="135"/>
      <c r="AC452" s="135"/>
      <c r="AD452" s="135"/>
      <c r="AE452" t="s">
        <v>126</v>
      </c>
    </row>
    <row r="453" spans="14:31">
      <c r="N453" s="135"/>
      <c r="O453" s="135"/>
      <c r="P453" s="135"/>
      <c r="Q453" s="135"/>
      <c r="R453" s="135"/>
      <c r="S453" s="135"/>
      <c r="T453" s="135"/>
      <c r="U453" s="135"/>
      <c r="V453" s="135"/>
      <c r="W453" s="135"/>
      <c r="X453" s="135"/>
      <c r="Y453" s="135"/>
      <c r="Z453" s="135"/>
      <c r="AA453" s="135"/>
      <c r="AB453" s="135"/>
      <c r="AC453" s="135"/>
      <c r="AD453" s="135"/>
      <c r="AE453" s="78" t="s">
        <v>127</v>
      </c>
    </row>
    <row r="454" spans="14:31">
      <c r="N454" s="135"/>
      <c r="O454" s="135"/>
      <c r="P454" s="135"/>
      <c r="Q454" s="135"/>
      <c r="R454" s="135"/>
      <c r="S454" s="135"/>
      <c r="T454" s="135"/>
      <c r="U454" s="135"/>
      <c r="V454" s="135"/>
      <c r="W454" s="135"/>
      <c r="X454" s="135"/>
      <c r="Y454" s="135"/>
      <c r="Z454" s="135"/>
      <c r="AA454" s="135"/>
      <c r="AB454" s="135"/>
      <c r="AC454" s="135"/>
      <c r="AD454" s="135"/>
      <c r="AE454" t="s">
        <v>128</v>
      </c>
    </row>
    <row r="455" spans="14:31">
      <c r="N455" s="135"/>
      <c r="O455" s="135"/>
      <c r="P455" s="135"/>
      <c r="Q455" s="135"/>
      <c r="R455" s="135"/>
      <c r="S455" s="135"/>
      <c r="T455" s="135"/>
      <c r="U455" s="135"/>
      <c r="V455" s="135"/>
      <c r="W455" s="135"/>
      <c r="X455" s="135"/>
      <c r="Y455" s="135"/>
      <c r="Z455" s="135"/>
      <c r="AA455" s="135"/>
      <c r="AB455" s="135"/>
      <c r="AC455" s="135"/>
      <c r="AD455" s="135"/>
      <c r="AE455" t="s">
        <v>129</v>
      </c>
    </row>
    <row r="456" spans="14:31">
      <c r="N456" s="135"/>
      <c r="O456" s="135"/>
      <c r="P456" s="135"/>
      <c r="Q456" s="135"/>
      <c r="R456" s="135"/>
      <c r="S456" s="135"/>
      <c r="T456" s="135"/>
      <c r="U456" s="135"/>
      <c r="V456" s="135"/>
      <c r="W456" s="135"/>
      <c r="X456" s="135"/>
      <c r="Y456" s="135"/>
      <c r="Z456" s="135"/>
      <c r="AA456" s="135"/>
      <c r="AB456" s="135"/>
      <c r="AC456" s="135"/>
      <c r="AD456" s="135"/>
      <c r="AE456" t="s">
        <v>130</v>
      </c>
    </row>
    <row r="457" spans="14:31">
      <c r="N457" s="135"/>
      <c r="O457" s="135"/>
      <c r="P457" s="135"/>
      <c r="Q457" s="135"/>
      <c r="R457" s="135"/>
      <c r="S457" s="135"/>
      <c r="T457" s="135"/>
      <c r="U457" s="135"/>
      <c r="V457" s="135"/>
      <c r="W457" s="135"/>
      <c r="X457" s="135"/>
      <c r="Y457" s="135"/>
      <c r="Z457" s="135"/>
      <c r="AA457" s="135"/>
      <c r="AB457" s="135"/>
      <c r="AC457" s="135"/>
      <c r="AD457" s="135"/>
      <c r="AE457" t="s">
        <v>131</v>
      </c>
    </row>
    <row r="458" spans="14:31">
      <c r="N458" s="135"/>
      <c r="O458" s="135"/>
      <c r="P458" s="135"/>
      <c r="Q458" s="135"/>
      <c r="R458" s="135"/>
      <c r="S458" s="135"/>
      <c r="T458" s="135"/>
      <c r="U458" s="135"/>
      <c r="V458" s="135"/>
      <c r="W458" s="135"/>
      <c r="X458" s="135"/>
      <c r="Y458" s="135"/>
      <c r="Z458" s="135"/>
      <c r="AA458" s="135"/>
      <c r="AB458" s="135"/>
      <c r="AC458" s="135"/>
      <c r="AD458" s="135"/>
      <c r="AE458" t="s">
        <v>132</v>
      </c>
    </row>
    <row r="459" spans="14:31">
      <c r="N459" s="135"/>
      <c r="O459" s="135"/>
      <c r="P459" s="135"/>
      <c r="Q459" s="135"/>
      <c r="R459" s="135"/>
      <c r="S459" s="135"/>
      <c r="T459" s="135"/>
      <c r="U459" s="135"/>
      <c r="V459" s="135"/>
      <c r="W459" s="135"/>
      <c r="X459" s="135"/>
      <c r="Y459" s="135"/>
      <c r="Z459" s="135"/>
      <c r="AA459" s="135"/>
      <c r="AB459" s="135"/>
      <c r="AC459" s="135"/>
      <c r="AE459" t="s">
        <v>383</v>
      </c>
    </row>
    <row r="460" spans="14:31">
      <c r="N460" s="135"/>
      <c r="O460" s="135"/>
      <c r="P460" s="135"/>
      <c r="Q460" s="135"/>
      <c r="R460" s="135"/>
      <c r="S460" s="135"/>
      <c r="T460" s="135"/>
      <c r="U460" s="135"/>
      <c r="V460" s="135"/>
      <c r="W460" s="135"/>
      <c r="X460" s="135"/>
      <c r="Y460" s="135"/>
      <c r="Z460" s="135"/>
      <c r="AA460" s="135"/>
      <c r="AB460" s="135"/>
      <c r="AC460" s="135"/>
      <c r="AD460" s="135"/>
      <c r="AE460" s="78" t="s">
        <v>384</v>
      </c>
    </row>
    <row r="461" spans="14:31">
      <c r="N461" s="135"/>
      <c r="O461" s="135"/>
      <c r="P461" s="135"/>
      <c r="Q461" s="135"/>
      <c r="R461" s="135"/>
      <c r="S461" s="135"/>
      <c r="T461" s="135"/>
      <c r="U461" s="135"/>
      <c r="V461" s="135"/>
      <c r="W461" s="135"/>
      <c r="X461" s="135"/>
      <c r="Y461" s="135"/>
      <c r="Z461" s="135"/>
      <c r="AA461" s="135"/>
      <c r="AB461" s="135"/>
      <c r="AC461" s="135"/>
      <c r="AD461" s="135"/>
      <c r="AE461" s="78" t="s">
        <v>385</v>
      </c>
    </row>
    <row r="462" spans="14:31">
      <c r="N462" s="135"/>
      <c r="O462" s="135"/>
      <c r="P462" s="135"/>
      <c r="Q462" s="135"/>
      <c r="R462" s="135"/>
      <c r="S462" s="135"/>
      <c r="T462" s="135"/>
      <c r="U462" s="135"/>
      <c r="V462" s="135"/>
      <c r="W462" s="135"/>
      <c r="X462" s="135"/>
      <c r="Y462" s="135"/>
      <c r="Z462" s="135"/>
      <c r="AA462" s="135"/>
      <c r="AB462" s="135"/>
      <c r="AC462" s="135"/>
      <c r="AD462" s="135"/>
      <c r="AE462" s="78" t="s">
        <v>765</v>
      </c>
    </row>
    <row r="463" spans="14:31">
      <c r="N463" s="135"/>
      <c r="O463" s="135"/>
      <c r="P463" s="135"/>
      <c r="Q463" s="135"/>
      <c r="R463" s="135"/>
      <c r="S463" s="135"/>
      <c r="T463" s="135"/>
      <c r="U463" s="135"/>
      <c r="V463" s="135"/>
      <c r="W463" s="135"/>
      <c r="X463" s="135"/>
      <c r="Y463" s="135"/>
      <c r="Z463" s="135"/>
      <c r="AA463" s="135"/>
      <c r="AB463" s="135"/>
      <c r="AC463" s="135"/>
      <c r="AD463" s="135"/>
      <c r="AE463" t="s">
        <v>766</v>
      </c>
    </row>
    <row r="464" spans="14:31">
      <c r="N464" s="135"/>
      <c r="O464" s="135"/>
      <c r="P464" s="135"/>
      <c r="Q464" s="135"/>
      <c r="R464" s="135"/>
      <c r="S464" s="135"/>
      <c r="T464" s="135"/>
      <c r="U464" s="135"/>
      <c r="V464" s="135"/>
      <c r="W464" s="135"/>
      <c r="X464" s="135"/>
      <c r="Y464" s="135"/>
      <c r="Z464" s="135"/>
      <c r="AA464" s="135"/>
      <c r="AB464" s="135"/>
      <c r="AC464" s="135"/>
      <c r="AE464" t="s">
        <v>767</v>
      </c>
    </row>
    <row r="465" spans="14:31">
      <c r="N465" s="135"/>
      <c r="O465" s="135"/>
      <c r="P465" s="135"/>
      <c r="Q465" s="135"/>
      <c r="R465" s="135"/>
      <c r="S465" s="135"/>
      <c r="T465" s="135"/>
      <c r="U465" s="135"/>
      <c r="V465" s="135"/>
      <c r="W465" s="135"/>
      <c r="X465" s="135"/>
      <c r="Y465" s="135"/>
      <c r="Z465" s="135"/>
      <c r="AA465" s="135"/>
      <c r="AB465" s="135"/>
      <c r="AC465" s="135"/>
      <c r="AD465" s="135"/>
      <c r="AE465" t="s">
        <v>768</v>
      </c>
    </row>
    <row r="466" spans="14:31">
      <c r="N466" s="135"/>
      <c r="O466" s="135"/>
      <c r="P466" s="135"/>
      <c r="Q466" s="135"/>
      <c r="R466" s="135"/>
      <c r="S466" s="135"/>
      <c r="T466" s="135"/>
      <c r="U466" s="135"/>
      <c r="V466" s="135"/>
      <c r="W466" s="135"/>
      <c r="X466" s="135"/>
      <c r="Y466" s="135"/>
      <c r="Z466" s="135"/>
      <c r="AA466" s="135"/>
      <c r="AB466" s="135"/>
      <c r="AC466" s="135"/>
      <c r="AD466" s="135"/>
      <c r="AE466" t="s">
        <v>769</v>
      </c>
    </row>
    <row r="467" spans="14:31">
      <c r="N467" s="135"/>
      <c r="O467" s="135"/>
      <c r="P467" s="135"/>
      <c r="Q467" s="135"/>
      <c r="R467" s="135"/>
      <c r="S467" s="135"/>
      <c r="T467" s="135"/>
      <c r="U467" s="135"/>
      <c r="V467" s="135"/>
      <c r="W467" s="135"/>
      <c r="X467" s="135"/>
      <c r="Y467" s="135"/>
      <c r="Z467" s="135"/>
      <c r="AA467" s="135"/>
      <c r="AB467" s="135"/>
      <c r="AC467" s="135"/>
      <c r="AD467" s="135"/>
      <c r="AE467" s="78" t="s">
        <v>770</v>
      </c>
    </row>
    <row r="468" spans="14:31">
      <c r="N468" s="135"/>
      <c r="O468" s="135"/>
      <c r="P468" s="135"/>
      <c r="Q468" s="135"/>
      <c r="R468" s="135"/>
      <c r="S468" s="135"/>
      <c r="T468" s="135"/>
      <c r="U468" s="135"/>
      <c r="V468" s="135"/>
      <c r="W468" s="135"/>
      <c r="X468" s="135"/>
      <c r="Y468" s="135"/>
      <c r="Z468" s="135"/>
      <c r="AA468" s="135"/>
      <c r="AB468" s="135"/>
      <c r="AC468" s="135"/>
      <c r="AD468" s="135"/>
      <c r="AE468" s="78" t="s">
        <v>771</v>
      </c>
    </row>
    <row r="469" spans="14:31">
      <c r="N469" s="135"/>
      <c r="O469" s="135"/>
      <c r="P469" s="135"/>
      <c r="Q469" s="135"/>
      <c r="R469" s="135"/>
      <c r="S469" s="135"/>
      <c r="T469" s="135"/>
      <c r="U469" s="135"/>
      <c r="V469" s="135"/>
      <c r="W469" s="135"/>
      <c r="X469" s="135"/>
      <c r="Y469" s="135"/>
      <c r="Z469" s="135"/>
      <c r="AA469" s="135"/>
      <c r="AB469" s="135"/>
      <c r="AC469" s="135"/>
      <c r="AD469" s="135"/>
      <c r="AE469" t="s">
        <v>400</v>
      </c>
    </row>
    <row r="470" spans="14:31">
      <c r="R470" s="135"/>
      <c r="S470" s="135"/>
      <c r="T470" s="135"/>
      <c r="U470" s="135"/>
      <c r="V470" s="135"/>
      <c r="W470" s="135"/>
      <c r="X470" s="135"/>
      <c r="Y470" s="135"/>
      <c r="Z470" s="135"/>
      <c r="AA470" s="135"/>
      <c r="AB470" s="135"/>
      <c r="AC470" s="135"/>
      <c r="AD470" s="135"/>
      <c r="AE470" s="78" t="s">
        <v>401</v>
      </c>
    </row>
    <row r="471" spans="14:31">
      <c r="N471" s="135"/>
      <c r="O471" s="135"/>
      <c r="P471" s="135"/>
      <c r="Q471" s="135"/>
      <c r="R471" s="135"/>
      <c r="S471" s="135"/>
      <c r="T471" s="135"/>
      <c r="U471" s="135"/>
      <c r="V471" s="135"/>
      <c r="W471" s="135"/>
      <c r="X471" s="135"/>
      <c r="Y471" s="135"/>
      <c r="Z471" s="135"/>
      <c r="AA471" s="135"/>
      <c r="AB471" s="135"/>
      <c r="AC471" s="135"/>
      <c r="AD471" s="135"/>
      <c r="AE471" s="78" t="s">
        <v>402</v>
      </c>
    </row>
    <row r="472" spans="14:31">
      <c r="N472" s="135"/>
      <c r="O472" s="135"/>
      <c r="P472" s="135"/>
      <c r="Q472" s="135"/>
      <c r="R472" s="135"/>
      <c r="S472" s="135"/>
      <c r="T472" s="135"/>
      <c r="U472" s="135"/>
      <c r="V472" s="135"/>
      <c r="W472" s="135"/>
      <c r="X472" s="135"/>
      <c r="Y472" s="135"/>
      <c r="Z472" s="135"/>
      <c r="AA472" s="135"/>
      <c r="AB472" s="135"/>
      <c r="AC472" s="135"/>
      <c r="AD472" s="135"/>
      <c r="AE472" s="78" t="s">
        <v>403</v>
      </c>
    </row>
    <row r="473" spans="14:31">
      <c r="N473" s="135"/>
      <c r="O473" s="135"/>
      <c r="P473" s="135"/>
      <c r="Q473" s="135"/>
      <c r="AD473" s="135"/>
      <c r="AE473" s="78" t="s">
        <v>404</v>
      </c>
    </row>
    <row r="474" spans="14:31">
      <c r="N474" s="135"/>
      <c r="O474" s="135"/>
      <c r="P474" s="135"/>
      <c r="Q474" s="135"/>
      <c r="AD474" s="135"/>
      <c r="AE474" s="78" t="s">
        <v>405</v>
      </c>
    </row>
    <row r="475" spans="14:31">
      <c r="N475" s="135"/>
      <c r="O475" s="135"/>
      <c r="P475" s="135"/>
      <c r="Q475" s="135"/>
      <c r="R475" s="135"/>
      <c r="S475" s="135"/>
      <c r="T475" s="135"/>
      <c r="U475" s="135"/>
      <c r="V475" s="135"/>
      <c r="W475" s="135"/>
      <c r="X475" s="135"/>
      <c r="Y475" s="135"/>
      <c r="Z475" s="135"/>
      <c r="AA475" s="135"/>
      <c r="AB475" s="135"/>
      <c r="AC475" s="135"/>
      <c r="AD475" s="135"/>
      <c r="AE475" t="s">
        <v>406</v>
      </c>
    </row>
    <row r="476" spans="14:31">
      <c r="N476" s="135"/>
      <c r="O476" s="135"/>
      <c r="P476" s="135"/>
      <c r="Q476" s="135"/>
      <c r="R476" s="135"/>
      <c r="S476" s="135"/>
      <c r="T476" s="135"/>
      <c r="U476" s="135"/>
      <c r="V476" s="135"/>
      <c r="W476" s="135"/>
      <c r="X476" s="135"/>
      <c r="Y476" s="135"/>
      <c r="Z476" s="135"/>
      <c r="AA476" s="135"/>
      <c r="AB476" s="135"/>
      <c r="AC476" s="135"/>
      <c r="AD476" s="135"/>
      <c r="AE476" t="s">
        <v>407</v>
      </c>
    </row>
    <row r="477" spans="14:31">
      <c r="N477" s="135"/>
      <c r="O477" s="135"/>
      <c r="P477" s="135"/>
      <c r="Q477" s="135"/>
      <c r="R477" s="135"/>
      <c r="S477" s="135"/>
      <c r="T477" s="135"/>
      <c r="U477" s="135"/>
      <c r="V477" s="135"/>
      <c r="W477" s="135"/>
      <c r="X477" s="135"/>
      <c r="Y477" s="135"/>
      <c r="Z477" s="135"/>
      <c r="AA477" s="135"/>
      <c r="AB477" s="135"/>
      <c r="AC477" s="135"/>
      <c r="AD477" s="135"/>
      <c r="AE477" t="s">
        <v>408</v>
      </c>
    </row>
    <row r="478" spans="14:31">
      <c r="N478" s="135"/>
      <c r="O478" s="135"/>
      <c r="P478" s="135"/>
      <c r="Q478" s="135"/>
      <c r="R478" s="135"/>
      <c r="S478" s="135"/>
      <c r="T478" s="135"/>
      <c r="U478" s="135"/>
      <c r="V478" s="135"/>
      <c r="W478" s="135"/>
      <c r="X478" s="135"/>
      <c r="Y478" s="135"/>
      <c r="Z478" s="135"/>
      <c r="AA478" s="135"/>
      <c r="AB478" s="135"/>
      <c r="AC478" s="135"/>
      <c r="AD478" s="135"/>
      <c r="AE478" s="78" t="s">
        <v>409</v>
      </c>
    </row>
    <row r="479" spans="14:31">
      <c r="N479" s="135"/>
      <c r="O479" s="135"/>
      <c r="P479" s="135"/>
      <c r="Q479" s="135"/>
      <c r="R479" s="135"/>
      <c r="S479" s="135"/>
      <c r="T479" s="135"/>
      <c r="U479" s="135"/>
      <c r="V479" s="135"/>
      <c r="W479" s="135"/>
      <c r="X479" s="135"/>
      <c r="Y479" s="135"/>
      <c r="Z479" s="135"/>
      <c r="AA479" s="135"/>
      <c r="AB479" s="135"/>
      <c r="AC479" s="135"/>
      <c r="AD479" s="135"/>
      <c r="AE479" s="78" t="s">
        <v>410</v>
      </c>
    </row>
    <row r="480" spans="14:31">
      <c r="N480" s="135"/>
      <c r="O480" s="135"/>
      <c r="P480" s="135"/>
      <c r="Q480" s="135"/>
      <c r="R480" s="135"/>
      <c r="S480" s="135"/>
      <c r="T480" s="135"/>
      <c r="U480" s="135"/>
      <c r="V480" s="135"/>
      <c r="W480" s="135"/>
      <c r="X480" s="135"/>
      <c r="Y480" s="135"/>
      <c r="Z480" s="135"/>
      <c r="AA480" s="135"/>
      <c r="AB480" s="135"/>
      <c r="AC480" s="135"/>
      <c r="AE480" t="s">
        <v>411</v>
      </c>
    </row>
    <row r="481" spans="14:31">
      <c r="N481" s="135"/>
      <c r="O481" s="135"/>
      <c r="P481" s="135"/>
      <c r="Q481" s="135"/>
      <c r="R481" s="135"/>
      <c r="S481" s="135"/>
      <c r="T481" s="135"/>
      <c r="U481" s="135"/>
      <c r="V481" s="135"/>
      <c r="W481" s="135"/>
      <c r="X481" s="135"/>
      <c r="Y481" s="135"/>
      <c r="Z481" s="135"/>
      <c r="AA481" s="135"/>
      <c r="AB481" s="135"/>
      <c r="AC481" s="135"/>
      <c r="AD481" s="135"/>
      <c r="AE481" t="s">
        <v>412</v>
      </c>
    </row>
    <row r="482" spans="14:31">
      <c r="N482" s="135"/>
      <c r="O482" s="135"/>
      <c r="P482" s="135"/>
      <c r="Q482" s="135"/>
      <c r="R482" s="135"/>
      <c r="S482" s="135"/>
      <c r="T482" s="135"/>
      <c r="U482" s="135"/>
      <c r="V482" s="135"/>
      <c r="W482" s="135"/>
      <c r="X482" s="135"/>
      <c r="Y482" s="135"/>
      <c r="Z482" s="135"/>
      <c r="AA482" s="135"/>
      <c r="AB482" s="135"/>
      <c r="AC482" s="135"/>
      <c r="AD482" s="135"/>
      <c r="AE482" s="78" t="s">
        <v>413</v>
      </c>
    </row>
    <row r="483" spans="14:31">
      <c r="N483" s="135"/>
      <c r="O483" s="135"/>
      <c r="P483" s="135"/>
      <c r="Q483" s="135"/>
      <c r="R483" s="135"/>
      <c r="S483" s="135"/>
      <c r="T483" s="135"/>
      <c r="U483" s="135"/>
      <c r="V483" s="135"/>
      <c r="W483" s="135"/>
      <c r="X483" s="135"/>
      <c r="Y483" s="135"/>
      <c r="Z483" s="135"/>
      <c r="AA483" s="135"/>
      <c r="AB483" s="135"/>
      <c r="AC483" s="135"/>
      <c r="AD483" s="135"/>
      <c r="AE483" t="s">
        <v>414</v>
      </c>
    </row>
    <row r="484" spans="14:31">
      <c r="N484" s="135"/>
      <c r="O484" s="135"/>
      <c r="P484" s="135"/>
      <c r="Q484" s="135"/>
      <c r="R484" s="135"/>
      <c r="S484" s="135"/>
      <c r="T484" s="135"/>
      <c r="U484" s="135"/>
      <c r="V484" s="135"/>
      <c r="W484" s="135"/>
      <c r="X484" s="135"/>
      <c r="Y484" s="135"/>
      <c r="Z484" s="135"/>
      <c r="AA484" s="135"/>
      <c r="AB484" s="135"/>
      <c r="AC484" s="135"/>
      <c r="AD484" s="135"/>
      <c r="AE484" s="78" t="s">
        <v>781</v>
      </c>
    </row>
    <row r="485" spans="14:31">
      <c r="N485" s="135"/>
      <c r="O485" s="135"/>
      <c r="P485" s="135"/>
      <c r="Q485" s="135"/>
      <c r="AD485" s="135"/>
      <c r="AE485" s="78" t="s">
        <v>782</v>
      </c>
    </row>
    <row r="486" spans="14:31">
      <c r="N486" s="135"/>
      <c r="O486" s="135"/>
      <c r="P486" s="135"/>
      <c r="Q486" s="135"/>
      <c r="R486" s="135"/>
      <c r="S486" s="135"/>
      <c r="T486" s="135"/>
      <c r="U486" s="135"/>
      <c r="V486" s="135"/>
      <c r="W486" s="135"/>
      <c r="X486" s="135"/>
      <c r="Y486" s="135"/>
      <c r="Z486" s="135"/>
      <c r="AA486" s="135"/>
      <c r="AB486" s="135"/>
      <c r="AC486" s="135"/>
      <c r="AD486" s="135"/>
      <c r="AE486" t="s">
        <v>783</v>
      </c>
    </row>
    <row r="487" spans="14:31">
      <c r="N487" s="135"/>
      <c r="O487" s="135"/>
      <c r="P487" s="135"/>
      <c r="Q487" s="135"/>
      <c r="R487" s="135"/>
      <c r="S487" s="135"/>
      <c r="T487" s="135"/>
      <c r="U487" s="135"/>
      <c r="V487" s="135"/>
      <c r="W487" s="135"/>
      <c r="X487" s="135"/>
      <c r="Y487" s="135"/>
      <c r="Z487" s="135"/>
      <c r="AA487" s="135"/>
      <c r="AB487" s="135"/>
      <c r="AC487" s="135"/>
      <c r="AD487" s="135"/>
      <c r="AE487" s="78" t="s">
        <v>784</v>
      </c>
    </row>
    <row r="488" spans="14:31">
      <c r="N488" s="135"/>
      <c r="O488" s="135"/>
      <c r="P488" s="135"/>
      <c r="Q488" s="135"/>
      <c r="R488" s="135"/>
      <c r="S488" s="135"/>
      <c r="T488" s="135"/>
      <c r="U488" s="135"/>
      <c r="V488" s="135"/>
      <c r="W488" s="135"/>
      <c r="X488" s="135"/>
      <c r="Y488" s="135"/>
      <c r="Z488" s="135"/>
      <c r="AA488" s="135"/>
      <c r="AB488" s="135"/>
      <c r="AC488" s="135"/>
      <c r="AD488" s="135"/>
      <c r="AE488" t="s">
        <v>785</v>
      </c>
    </row>
    <row r="489" spans="14:31">
      <c r="N489" s="135"/>
      <c r="O489" s="135"/>
      <c r="P489" s="135"/>
      <c r="Q489" s="135"/>
      <c r="R489" s="135"/>
      <c r="S489" s="135"/>
      <c r="T489" s="135"/>
      <c r="U489" s="135"/>
      <c r="V489" s="135"/>
      <c r="W489" s="135"/>
      <c r="X489" s="135"/>
      <c r="Y489" s="135"/>
      <c r="Z489" s="135"/>
      <c r="AA489" s="135"/>
      <c r="AB489" s="135"/>
      <c r="AC489" s="135"/>
      <c r="AD489" s="135"/>
      <c r="AE489" t="s">
        <v>786</v>
      </c>
    </row>
    <row r="490" spans="14:31">
      <c r="N490" s="135"/>
      <c r="O490" s="135"/>
      <c r="P490" s="135"/>
      <c r="Q490" s="135"/>
      <c r="R490" s="135"/>
      <c r="S490" s="135"/>
      <c r="T490" s="135"/>
      <c r="U490" s="135"/>
      <c r="V490" s="135"/>
      <c r="W490" s="135"/>
      <c r="X490" s="135"/>
      <c r="Y490" s="135"/>
      <c r="Z490" s="135"/>
      <c r="AA490" s="135"/>
      <c r="AB490" s="135"/>
      <c r="AC490" s="135"/>
      <c r="AD490" s="135"/>
      <c r="AE490" s="78" t="s">
        <v>787</v>
      </c>
    </row>
    <row r="491" spans="14:31">
      <c r="N491" s="135"/>
      <c r="O491" s="135"/>
      <c r="P491" s="135"/>
      <c r="Q491" s="135"/>
      <c r="R491" s="135"/>
      <c r="S491" s="135"/>
      <c r="T491" s="135"/>
      <c r="U491" s="135"/>
      <c r="V491" s="135"/>
      <c r="W491" s="135"/>
      <c r="X491" s="135"/>
      <c r="Y491" s="135"/>
      <c r="Z491" s="135"/>
      <c r="AA491" s="135"/>
      <c r="AB491" s="135"/>
      <c r="AC491" s="135"/>
      <c r="AD491" s="135"/>
      <c r="AE491" s="78" t="s">
        <v>418</v>
      </c>
    </row>
    <row r="492" spans="14:31">
      <c r="N492" s="135"/>
      <c r="O492" s="135"/>
      <c r="P492" s="135"/>
      <c r="Q492" s="135"/>
      <c r="R492" s="135"/>
      <c r="S492" s="135"/>
      <c r="T492" s="135"/>
      <c r="U492" s="135"/>
      <c r="V492" s="135"/>
      <c r="W492" s="135"/>
      <c r="X492" s="135"/>
      <c r="Y492" s="135"/>
      <c r="Z492" s="135"/>
      <c r="AA492" s="135"/>
      <c r="AB492" s="135"/>
      <c r="AC492" s="135"/>
      <c r="AD492" s="135"/>
      <c r="AE492" s="78" t="s">
        <v>419</v>
      </c>
    </row>
    <row r="493" spans="14:31">
      <c r="N493" s="135"/>
      <c r="O493" s="135"/>
      <c r="P493" s="135"/>
      <c r="Q493" s="135"/>
      <c r="R493" s="135"/>
      <c r="S493" s="135"/>
      <c r="T493" s="135"/>
      <c r="U493" s="135"/>
      <c r="V493" s="135"/>
      <c r="W493" s="135"/>
      <c r="X493" s="135"/>
      <c r="Y493" s="135"/>
      <c r="Z493" s="135"/>
      <c r="AA493" s="135"/>
      <c r="AB493" s="135"/>
      <c r="AC493" s="135"/>
      <c r="AD493" s="135"/>
      <c r="AE493" s="78" t="s">
        <v>420</v>
      </c>
    </row>
    <row r="494" spans="14:31">
      <c r="N494" s="135"/>
      <c r="O494" s="135"/>
      <c r="P494" s="135"/>
      <c r="Q494" s="135"/>
      <c r="R494" s="135"/>
      <c r="S494" s="135"/>
      <c r="T494" s="135"/>
      <c r="U494" s="135"/>
      <c r="V494" s="135"/>
      <c r="W494" s="135"/>
      <c r="X494" s="135"/>
      <c r="Y494" s="135"/>
      <c r="Z494" s="135"/>
      <c r="AA494" s="135"/>
      <c r="AB494" s="135"/>
      <c r="AC494" s="135"/>
      <c r="AD494" s="135"/>
      <c r="AE494" s="78" t="s">
        <v>32</v>
      </c>
    </row>
    <row r="495" spans="14:31">
      <c r="N495" s="135"/>
      <c r="O495" s="135"/>
      <c r="P495" s="135"/>
      <c r="Q495" s="135"/>
      <c r="R495" s="135"/>
      <c r="S495" s="135"/>
      <c r="T495" s="135"/>
      <c r="U495" s="135"/>
      <c r="V495" s="135"/>
      <c r="W495" s="135"/>
      <c r="X495" s="135"/>
      <c r="Y495" s="135"/>
      <c r="Z495" s="135"/>
      <c r="AA495" s="135"/>
      <c r="AB495" s="135"/>
      <c r="AC495" s="135"/>
      <c r="AD495" s="135"/>
      <c r="AE495" t="s">
        <v>33</v>
      </c>
    </row>
    <row r="496" spans="14:31">
      <c r="N496" s="135"/>
      <c r="O496" s="135"/>
      <c r="P496" s="135"/>
      <c r="Q496" s="135"/>
      <c r="R496" s="135"/>
      <c r="S496" s="135"/>
      <c r="T496" s="135"/>
      <c r="U496" s="135"/>
      <c r="V496" s="135"/>
      <c r="W496" s="135"/>
      <c r="X496" s="135"/>
      <c r="Y496" s="135"/>
      <c r="Z496" s="135"/>
      <c r="AA496" s="135"/>
      <c r="AB496" s="135"/>
      <c r="AC496" s="135"/>
      <c r="AD496" s="135"/>
      <c r="AE496" s="78" t="s">
        <v>34</v>
      </c>
    </row>
    <row r="497" spans="14:31">
      <c r="N497" s="135"/>
      <c r="O497" s="135"/>
      <c r="P497" s="135"/>
      <c r="Q497" s="135"/>
      <c r="R497" s="135"/>
      <c r="S497" s="135"/>
      <c r="T497" s="135"/>
      <c r="U497" s="135"/>
      <c r="V497" s="135"/>
      <c r="W497" s="135"/>
      <c r="X497" s="135"/>
      <c r="Y497" s="135"/>
      <c r="Z497" s="135"/>
      <c r="AA497" s="135"/>
      <c r="AB497" s="135"/>
      <c r="AC497" s="135"/>
      <c r="AD497" s="135"/>
      <c r="AE497" t="s">
        <v>35</v>
      </c>
    </row>
    <row r="498" spans="14:31">
      <c r="N498" s="135"/>
      <c r="O498" s="135"/>
      <c r="P498" s="135"/>
      <c r="Q498" s="135"/>
      <c r="R498" s="135"/>
      <c r="S498" s="135"/>
      <c r="T498" s="135"/>
      <c r="U498" s="135"/>
      <c r="V498" s="135"/>
      <c r="W498" s="135"/>
      <c r="X498" s="135"/>
      <c r="Y498" s="135"/>
      <c r="Z498" s="135"/>
      <c r="AA498" s="135"/>
      <c r="AB498" s="135"/>
      <c r="AC498" s="135"/>
      <c r="AD498" s="135"/>
      <c r="AE498" t="s">
        <v>36</v>
      </c>
    </row>
    <row r="499" spans="14:31">
      <c r="N499" s="135"/>
      <c r="O499" s="135"/>
      <c r="P499" s="135"/>
      <c r="Q499" s="135"/>
      <c r="R499" s="135"/>
      <c r="S499" s="135"/>
      <c r="T499" s="135"/>
      <c r="U499" s="135"/>
      <c r="V499" s="135"/>
      <c r="W499" s="135"/>
      <c r="X499" s="135"/>
      <c r="Y499" s="135"/>
      <c r="Z499" s="135"/>
      <c r="AA499" s="135"/>
      <c r="AB499" s="135"/>
      <c r="AC499" s="135"/>
      <c r="AD499" s="135"/>
      <c r="AE499" s="78" t="s">
        <v>37</v>
      </c>
    </row>
    <row r="500" spans="14:31">
      <c r="N500" s="135"/>
      <c r="O500" s="135"/>
      <c r="P500" s="135"/>
      <c r="Q500" s="135"/>
      <c r="R500" s="135"/>
      <c r="S500" s="135"/>
      <c r="T500" s="135"/>
      <c r="U500" s="135"/>
      <c r="V500" s="135"/>
      <c r="W500" s="135"/>
      <c r="X500" s="135"/>
      <c r="Y500" s="135"/>
      <c r="Z500" s="135"/>
      <c r="AA500" s="135"/>
      <c r="AB500" s="135"/>
      <c r="AC500" s="135"/>
      <c r="AD500" s="135"/>
      <c r="AE500" t="s">
        <v>38</v>
      </c>
    </row>
    <row r="501" spans="14:31">
      <c r="N501" s="135"/>
      <c r="O501" s="135"/>
      <c r="P501" s="135"/>
      <c r="Q501" s="135"/>
      <c r="R501" s="135"/>
      <c r="S501" s="135"/>
      <c r="T501" s="135"/>
      <c r="U501" s="135"/>
      <c r="V501" s="135"/>
      <c r="W501" s="135"/>
      <c r="X501" s="135"/>
      <c r="Y501" s="135"/>
      <c r="Z501" s="135"/>
      <c r="AA501" s="135"/>
      <c r="AB501" s="135"/>
      <c r="AC501" s="135"/>
      <c r="AD501" s="135"/>
      <c r="AE501" s="78" t="s">
        <v>39</v>
      </c>
    </row>
    <row r="502" spans="14:31">
      <c r="N502" s="135"/>
      <c r="O502" s="135"/>
      <c r="P502" s="135"/>
      <c r="Q502" s="135"/>
      <c r="R502" s="135"/>
      <c r="S502" s="135"/>
      <c r="T502" s="135"/>
      <c r="U502" s="135"/>
      <c r="V502" s="135"/>
      <c r="W502" s="135"/>
      <c r="X502" s="135"/>
      <c r="Y502" s="135"/>
      <c r="Z502" s="135"/>
      <c r="AA502" s="135"/>
      <c r="AB502" s="135"/>
      <c r="AC502" s="135"/>
      <c r="AD502" s="135"/>
      <c r="AE502" t="s">
        <v>40</v>
      </c>
    </row>
    <row r="503" spans="14:31">
      <c r="N503" s="135"/>
      <c r="O503" s="135"/>
      <c r="P503" s="135"/>
      <c r="Q503" s="135"/>
      <c r="R503" s="135"/>
      <c r="S503" s="135"/>
      <c r="T503" s="135"/>
      <c r="U503" s="135"/>
      <c r="V503" s="135"/>
      <c r="W503" s="135"/>
      <c r="X503" s="135"/>
      <c r="Y503" s="135"/>
      <c r="Z503" s="135"/>
      <c r="AA503" s="135"/>
      <c r="AB503" s="135"/>
      <c r="AC503" s="135"/>
      <c r="AD503" s="135"/>
      <c r="AE503" s="78" t="s">
        <v>41</v>
      </c>
    </row>
    <row r="504" spans="14:31">
      <c r="N504" s="135"/>
      <c r="O504" s="135"/>
      <c r="P504" s="135"/>
      <c r="Q504" s="135"/>
      <c r="R504" s="135"/>
      <c r="S504" s="135"/>
      <c r="T504" s="135"/>
      <c r="U504" s="135"/>
      <c r="V504" s="135"/>
      <c r="W504" s="135"/>
      <c r="X504" s="135"/>
      <c r="Y504" s="135"/>
      <c r="Z504" s="135"/>
      <c r="AA504" s="135"/>
      <c r="AB504" s="135"/>
      <c r="AC504" s="135"/>
      <c r="AD504" s="135"/>
      <c r="AE504" s="78" t="s">
        <v>66</v>
      </c>
    </row>
    <row r="505" spans="14:31">
      <c r="N505" s="135"/>
      <c r="O505" s="135"/>
      <c r="P505" s="135"/>
      <c r="Q505" s="135"/>
      <c r="R505" s="135"/>
      <c r="S505" s="135"/>
      <c r="T505" s="135"/>
      <c r="U505" s="135"/>
      <c r="V505" s="135"/>
      <c r="W505" s="135"/>
      <c r="X505" s="135"/>
      <c r="Y505" s="135"/>
      <c r="Z505" s="135"/>
      <c r="AA505" s="135"/>
      <c r="AB505" s="135"/>
      <c r="AC505" s="135"/>
      <c r="AD505" s="135"/>
      <c r="AE505" s="78" t="s">
        <v>67</v>
      </c>
    </row>
    <row r="506" spans="14:31">
      <c r="N506" s="135"/>
      <c r="O506" s="135"/>
      <c r="P506" s="135"/>
      <c r="Q506" s="135"/>
      <c r="R506" s="135"/>
      <c r="S506" s="135"/>
      <c r="T506" s="135"/>
      <c r="U506" s="135"/>
      <c r="V506" s="135"/>
      <c r="W506" s="135"/>
      <c r="X506" s="135"/>
      <c r="Y506" s="135"/>
      <c r="Z506" s="135"/>
      <c r="AA506" s="135"/>
      <c r="AB506" s="135"/>
      <c r="AC506" s="135"/>
      <c r="AD506" s="135"/>
      <c r="AE506" s="78" t="s">
        <v>68</v>
      </c>
    </row>
    <row r="507" spans="14:31">
      <c r="N507" s="135"/>
      <c r="O507" s="135"/>
      <c r="P507" s="135"/>
      <c r="Q507" s="135"/>
      <c r="R507" s="135"/>
      <c r="S507" s="135"/>
      <c r="T507" s="135"/>
      <c r="U507" s="135"/>
      <c r="V507" s="135"/>
      <c r="W507" s="135"/>
      <c r="X507" s="135"/>
      <c r="Y507" s="135"/>
      <c r="Z507" s="135"/>
      <c r="AA507" s="135"/>
      <c r="AB507" s="135"/>
      <c r="AC507" s="135"/>
      <c r="AD507" s="135"/>
      <c r="AE507" s="78" t="s">
        <v>69</v>
      </c>
    </row>
    <row r="508" spans="14:31">
      <c r="N508" s="135"/>
      <c r="O508" s="135"/>
      <c r="P508" s="135"/>
      <c r="Q508" s="135"/>
      <c r="R508" s="135"/>
      <c r="S508" s="135"/>
      <c r="T508" s="135"/>
      <c r="U508" s="135"/>
      <c r="V508" s="135"/>
      <c r="W508" s="135"/>
      <c r="X508" s="135"/>
      <c r="Y508" s="135"/>
      <c r="Z508" s="135"/>
      <c r="AA508" s="135"/>
      <c r="AB508" s="135"/>
      <c r="AC508" s="135"/>
      <c r="AD508" s="135"/>
      <c r="AE508" s="78" t="s">
        <v>988</v>
      </c>
    </row>
    <row r="509" spans="14:31">
      <c r="N509" s="135"/>
      <c r="O509" s="135"/>
      <c r="P509" s="135"/>
      <c r="Q509" s="135"/>
      <c r="R509" s="135"/>
      <c r="S509" s="135"/>
      <c r="T509" s="135"/>
      <c r="U509" s="135"/>
      <c r="V509" s="135"/>
      <c r="W509" s="135"/>
      <c r="X509" s="135"/>
      <c r="Y509" s="135"/>
      <c r="Z509" s="135"/>
      <c r="AA509" s="135"/>
      <c r="AB509" s="135"/>
      <c r="AC509" s="135"/>
      <c r="AD509" s="135"/>
      <c r="AE509" t="s">
        <v>989</v>
      </c>
    </row>
    <row r="510" spans="14:31">
      <c r="N510" s="135"/>
      <c r="O510" s="135"/>
      <c r="P510" s="135"/>
      <c r="Q510" s="135"/>
      <c r="R510" s="135"/>
      <c r="S510" s="135"/>
      <c r="T510" s="135"/>
      <c r="U510" s="135"/>
      <c r="V510" s="135"/>
      <c r="W510" s="135"/>
      <c r="X510" s="135"/>
      <c r="Y510" s="135"/>
      <c r="Z510" s="135"/>
      <c r="AA510" s="135"/>
      <c r="AB510" s="135"/>
      <c r="AC510" s="135"/>
      <c r="AD510" s="135"/>
      <c r="AE510" s="78" t="s">
        <v>772</v>
      </c>
    </row>
    <row r="511" spans="14:31">
      <c r="N511" s="135"/>
      <c r="O511" s="135"/>
      <c r="P511" s="135"/>
      <c r="Q511" s="135"/>
      <c r="R511" s="135"/>
      <c r="S511" s="135"/>
      <c r="T511" s="135"/>
      <c r="U511" s="135"/>
      <c r="V511" s="135"/>
      <c r="W511" s="135"/>
      <c r="X511" s="135"/>
      <c r="Y511" s="135"/>
      <c r="Z511" s="135"/>
      <c r="AA511" s="135"/>
      <c r="AB511" s="135"/>
      <c r="AC511" s="135"/>
      <c r="AD511" s="135"/>
      <c r="AE511" t="s">
        <v>773</v>
      </c>
    </row>
    <row r="512" spans="14:31">
      <c r="N512" s="135"/>
      <c r="O512" s="135"/>
      <c r="P512" s="135"/>
      <c r="Q512" s="135"/>
      <c r="R512" s="135"/>
      <c r="S512" s="135"/>
      <c r="T512" s="135"/>
      <c r="U512" s="135"/>
      <c r="V512" s="135"/>
      <c r="W512" s="135"/>
      <c r="X512" s="135"/>
      <c r="Y512" s="135"/>
      <c r="Z512" s="135"/>
      <c r="AA512" s="135"/>
      <c r="AB512" s="135"/>
      <c r="AC512" s="135"/>
      <c r="AD512" s="135"/>
      <c r="AE512" s="78" t="s">
        <v>774</v>
      </c>
    </row>
    <row r="513" spans="14:31">
      <c r="N513" s="135"/>
      <c r="O513" s="135"/>
      <c r="P513" s="135"/>
      <c r="Q513" s="135"/>
      <c r="R513" s="135"/>
      <c r="S513" s="135"/>
      <c r="T513" s="135"/>
      <c r="U513" s="135"/>
      <c r="V513" s="135"/>
      <c r="W513" s="135"/>
      <c r="X513" s="135"/>
      <c r="Y513" s="135"/>
      <c r="Z513" s="135"/>
      <c r="AA513" s="135"/>
      <c r="AB513" s="135"/>
      <c r="AC513" s="135"/>
      <c r="AD513" s="135"/>
      <c r="AE513" s="78" t="s">
        <v>775</v>
      </c>
    </row>
    <row r="514" spans="14:31">
      <c r="N514" s="135"/>
      <c r="O514" s="135"/>
      <c r="P514" s="135"/>
      <c r="Q514" s="135"/>
      <c r="R514" s="135"/>
      <c r="S514" s="135"/>
      <c r="T514" s="135"/>
      <c r="U514" s="135"/>
      <c r="V514" s="135"/>
      <c r="W514" s="135"/>
      <c r="X514" s="135"/>
      <c r="Y514" s="135"/>
      <c r="Z514" s="135"/>
      <c r="AA514" s="135"/>
      <c r="AB514" s="135"/>
      <c r="AC514" s="135"/>
      <c r="AD514" s="135"/>
      <c r="AE514" s="78" t="s">
        <v>776</v>
      </c>
    </row>
    <row r="515" spans="14:31">
      <c r="N515" s="135"/>
      <c r="O515" s="135"/>
      <c r="P515" s="135"/>
      <c r="Q515" s="135"/>
      <c r="R515" s="135"/>
      <c r="S515" s="135"/>
      <c r="T515" s="135"/>
      <c r="U515" s="135"/>
      <c r="V515" s="135"/>
      <c r="W515" s="135"/>
      <c r="X515" s="135"/>
      <c r="Y515" s="135"/>
      <c r="Z515" s="135"/>
      <c r="AA515" s="135"/>
      <c r="AB515" s="135"/>
      <c r="AC515" s="135"/>
      <c r="AD515" s="135"/>
      <c r="AE515" s="78" t="s">
        <v>777</v>
      </c>
    </row>
    <row r="516" spans="14:31">
      <c r="N516" s="135"/>
      <c r="O516" s="135"/>
      <c r="P516" s="135"/>
      <c r="Q516" s="135"/>
      <c r="R516" s="135"/>
      <c r="S516" s="135"/>
      <c r="T516" s="135"/>
      <c r="U516" s="135"/>
      <c r="V516" s="135"/>
      <c r="W516" s="135"/>
      <c r="X516" s="135"/>
      <c r="Y516" s="135"/>
      <c r="Z516" s="135"/>
      <c r="AA516" s="135"/>
      <c r="AB516" s="135"/>
      <c r="AC516" s="135"/>
      <c r="AD516" s="135"/>
      <c r="AE516" s="78" t="s">
        <v>778</v>
      </c>
    </row>
    <row r="517" spans="14:31">
      <c r="N517" s="135"/>
      <c r="O517" s="135"/>
      <c r="P517" s="135"/>
      <c r="Q517" s="135"/>
      <c r="R517" s="135"/>
      <c r="S517" s="135"/>
      <c r="T517" s="135"/>
      <c r="U517" s="135"/>
      <c r="V517" s="135"/>
      <c r="W517" s="135"/>
      <c r="X517" s="135"/>
      <c r="Y517" s="135"/>
      <c r="Z517" s="135"/>
      <c r="AA517" s="135"/>
      <c r="AB517" s="135"/>
      <c r="AC517" s="135"/>
      <c r="AD517" s="135"/>
      <c r="AE517" t="s">
        <v>779</v>
      </c>
    </row>
    <row r="518" spans="14:31">
      <c r="N518" s="135"/>
      <c r="O518" s="135"/>
      <c r="P518" s="135"/>
      <c r="Q518" s="135"/>
      <c r="R518" s="135"/>
      <c r="S518" s="135"/>
      <c r="T518" s="135"/>
      <c r="U518" s="135"/>
      <c r="V518" s="135"/>
      <c r="W518" s="135"/>
      <c r="X518" s="135"/>
      <c r="Y518" s="135"/>
      <c r="Z518" s="135"/>
      <c r="AA518" s="135"/>
      <c r="AB518" s="135"/>
      <c r="AC518" s="135"/>
      <c r="AD518" s="135"/>
      <c r="AE518" t="s">
        <v>780</v>
      </c>
    </row>
    <row r="519" spans="14:31">
      <c r="N519" s="135"/>
      <c r="O519" s="135"/>
      <c r="P519" s="135"/>
      <c r="Q519" s="135"/>
      <c r="R519" s="135"/>
      <c r="S519" s="135"/>
      <c r="T519" s="135"/>
      <c r="U519" s="135"/>
      <c r="V519" s="135"/>
      <c r="W519" s="135"/>
      <c r="X519" s="135"/>
      <c r="Y519" s="135"/>
      <c r="Z519" s="135"/>
      <c r="AA519" s="135"/>
      <c r="AB519" s="135"/>
      <c r="AC519" s="135"/>
      <c r="AD519" s="135"/>
      <c r="AE519" s="78" t="s">
        <v>553</v>
      </c>
    </row>
    <row r="520" spans="14:31">
      <c r="AD520" s="135"/>
      <c r="AE520" s="78" t="s">
        <v>554</v>
      </c>
    </row>
    <row r="521" spans="14:31">
      <c r="N521" s="135"/>
      <c r="O521" s="135"/>
      <c r="P521" s="135"/>
      <c r="Q521" s="135"/>
      <c r="R521" s="135"/>
      <c r="S521" s="135"/>
      <c r="T521" s="135"/>
      <c r="U521" s="135"/>
      <c r="V521" s="135"/>
      <c r="W521" s="135"/>
      <c r="X521" s="135"/>
      <c r="Y521" s="135"/>
      <c r="Z521" s="135"/>
      <c r="AA521" s="135"/>
      <c r="AB521" s="135"/>
      <c r="AC521" s="135"/>
      <c r="AD521" s="135"/>
      <c r="AE521" t="s">
        <v>555</v>
      </c>
    </row>
    <row r="522" spans="14:31">
      <c r="N522" s="135"/>
      <c r="O522" s="135"/>
      <c r="P522" s="135"/>
      <c r="Q522" s="135"/>
      <c r="R522" s="135"/>
      <c r="S522" s="135"/>
      <c r="T522" s="135"/>
      <c r="U522" s="135"/>
      <c r="V522" s="135"/>
      <c r="W522" s="135"/>
      <c r="X522" s="135"/>
      <c r="Y522" s="135"/>
      <c r="Z522" s="135"/>
      <c r="AA522" s="135"/>
      <c r="AB522" s="135"/>
      <c r="AC522" s="135"/>
      <c r="AD522" s="135"/>
      <c r="AE522" t="s">
        <v>556</v>
      </c>
    </row>
    <row r="523" spans="14:31">
      <c r="N523" s="135"/>
      <c r="O523" s="135"/>
      <c r="P523" s="135"/>
      <c r="Q523" s="135"/>
      <c r="R523" s="135"/>
      <c r="S523" s="135"/>
      <c r="T523" s="135"/>
      <c r="U523" s="135"/>
      <c r="V523" s="135"/>
      <c r="W523" s="135"/>
      <c r="X523" s="135"/>
      <c r="Y523" s="135"/>
      <c r="Z523" s="135"/>
      <c r="AA523" s="135"/>
      <c r="AB523" s="135"/>
      <c r="AC523" s="135"/>
      <c r="AD523" s="135"/>
      <c r="AE523" t="s">
        <v>557</v>
      </c>
    </row>
    <row r="524" spans="14:31">
      <c r="N524" s="135"/>
      <c r="O524" s="135"/>
      <c r="P524" s="135"/>
      <c r="Q524" s="135"/>
      <c r="R524" s="135"/>
      <c r="S524" s="135"/>
      <c r="T524" s="135"/>
      <c r="U524" s="135"/>
      <c r="V524" s="135"/>
      <c r="W524" s="135"/>
      <c r="X524" s="135"/>
      <c r="Y524" s="135"/>
      <c r="Z524" s="135"/>
      <c r="AA524" s="135"/>
      <c r="AB524" s="135"/>
      <c r="AC524" s="135"/>
      <c r="AD524" s="135"/>
      <c r="AE524" s="78" t="s">
        <v>558</v>
      </c>
    </row>
    <row r="525" spans="14:31">
      <c r="N525" s="135"/>
      <c r="O525" s="135"/>
      <c r="P525" s="135"/>
      <c r="Q525" s="135"/>
      <c r="AD525" s="135"/>
      <c r="AE525" s="78" t="s">
        <v>559</v>
      </c>
    </row>
    <row r="526" spans="14:31">
      <c r="N526" s="135"/>
      <c r="O526" s="135"/>
      <c r="P526" s="135"/>
      <c r="Q526" s="135"/>
      <c r="R526" s="135"/>
      <c r="S526" s="135"/>
      <c r="T526" s="135"/>
      <c r="U526" s="135"/>
      <c r="V526" s="135"/>
      <c r="W526" s="135"/>
      <c r="X526" s="135"/>
      <c r="Y526" s="135"/>
      <c r="Z526" s="135"/>
      <c r="AA526" s="135"/>
      <c r="AB526" s="135"/>
      <c r="AC526" s="135"/>
      <c r="AD526" s="135"/>
      <c r="AE526" t="s">
        <v>560</v>
      </c>
    </row>
    <row r="527" spans="14:31">
      <c r="N527" s="135"/>
      <c r="O527" s="135"/>
      <c r="P527" s="135"/>
      <c r="Q527" s="135"/>
      <c r="R527" s="135"/>
      <c r="S527" s="135"/>
      <c r="T527" s="135"/>
      <c r="U527" s="135"/>
      <c r="V527" s="135"/>
      <c r="W527" s="135"/>
      <c r="X527" s="135"/>
      <c r="Y527" s="135"/>
      <c r="Z527" s="135"/>
      <c r="AA527" s="135"/>
      <c r="AB527" s="135"/>
      <c r="AC527" s="135"/>
      <c r="AE527" t="s">
        <v>561</v>
      </c>
    </row>
    <row r="528" spans="14:31">
      <c r="N528" s="135"/>
      <c r="O528" s="135"/>
      <c r="P528" s="135"/>
      <c r="Q528" s="135"/>
      <c r="R528" s="135"/>
      <c r="S528" s="135"/>
      <c r="T528" s="135"/>
      <c r="U528" s="135"/>
      <c r="V528" s="135"/>
      <c r="W528" s="135"/>
      <c r="X528" s="135"/>
      <c r="Y528" s="135"/>
      <c r="Z528" s="135"/>
      <c r="AA528" s="135"/>
      <c r="AB528" s="135"/>
      <c r="AC528" s="135"/>
      <c r="AD528" s="135"/>
      <c r="AE528" s="78" t="s">
        <v>562</v>
      </c>
    </row>
    <row r="529" spans="14:31">
      <c r="N529" s="135"/>
      <c r="O529" s="135"/>
      <c r="P529" s="135"/>
      <c r="Q529" s="135"/>
      <c r="R529" s="135"/>
      <c r="S529" s="135"/>
      <c r="T529" s="135"/>
      <c r="U529" s="135"/>
      <c r="V529" s="135"/>
      <c r="W529" s="135"/>
      <c r="X529" s="135"/>
      <c r="Y529" s="135"/>
      <c r="Z529" s="135"/>
      <c r="AA529" s="135"/>
      <c r="AB529" s="135"/>
      <c r="AC529" s="135"/>
      <c r="AD529" s="135"/>
      <c r="AE529" s="78" t="s">
        <v>563</v>
      </c>
    </row>
    <row r="530" spans="14:31">
      <c r="N530" s="135"/>
      <c r="O530" s="135"/>
      <c r="P530" s="135"/>
      <c r="Q530" s="135"/>
      <c r="R530" s="135"/>
      <c r="S530" s="135"/>
      <c r="T530" s="135"/>
      <c r="U530" s="135"/>
      <c r="V530" s="135"/>
      <c r="W530" s="135"/>
      <c r="X530" s="135"/>
      <c r="Y530" s="135"/>
      <c r="Z530" s="135"/>
      <c r="AA530" s="135"/>
      <c r="AB530" s="135"/>
      <c r="AC530" s="135"/>
      <c r="AD530" s="135"/>
      <c r="AE530" t="s">
        <v>895</v>
      </c>
    </row>
    <row r="531" spans="14:31">
      <c r="N531" s="135"/>
      <c r="O531" s="135"/>
      <c r="P531" s="135"/>
      <c r="Q531" s="135"/>
      <c r="AD531" s="135"/>
      <c r="AE531"/>
    </row>
    <row r="532" spans="14:31">
      <c r="N532" s="135"/>
      <c r="O532" s="135"/>
      <c r="P532" s="135"/>
      <c r="Q532" s="135"/>
      <c r="R532" s="135"/>
      <c r="S532" s="135"/>
      <c r="T532" s="135"/>
      <c r="U532" s="135"/>
      <c r="V532" s="135"/>
      <c r="W532" s="135"/>
      <c r="X532" s="135"/>
      <c r="Y532" s="135"/>
      <c r="Z532" s="135"/>
      <c r="AA532" s="135"/>
      <c r="AB532" s="135"/>
      <c r="AC532" s="135"/>
      <c r="AD532" s="135"/>
      <c r="AE532"/>
    </row>
    <row r="533" spans="14:31">
      <c r="N533" s="135"/>
      <c r="O533" s="135"/>
      <c r="P533" s="135"/>
      <c r="Q533" s="135"/>
      <c r="R533" s="135"/>
      <c r="S533" s="135"/>
      <c r="T533" s="135"/>
      <c r="U533" s="135"/>
      <c r="V533" s="135"/>
      <c r="W533" s="135"/>
      <c r="X533" s="135"/>
      <c r="Y533" s="135"/>
      <c r="Z533" s="135"/>
      <c r="AA533" s="135"/>
      <c r="AB533" s="135"/>
      <c r="AC533" s="135"/>
      <c r="AD533" s="135"/>
      <c r="AE533"/>
    </row>
    <row r="534" spans="14:31">
      <c r="N534" s="135"/>
      <c r="O534" s="135"/>
      <c r="P534" s="135"/>
      <c r="Q534" s="135"/>
      <c r="R534" s="135"/>
      <c r="S534" s="135"/>
      <c r="T534" s="135"/>
      <c r="U534" s="135"/>
      <c r="V534" s="135"/>
      <c r="W534" s="135"/>
      <c r="X534" s="135"/>
      <c r="Y534" s="135"/>
      <c r="Z534" s="135"/>
      <c r="AA534" s="135"/>
      <c r="AB534" s="135"/>
      <c r="AC534" s="135"/>
      <c r="AD534" s="135"/>
      <c r="AE534"/>
    </row>
    <row r="535" spans="14:31">
      <c r="N535" s="135"/>
      <c r="O535" s="135"/>
      <c r="P535" s="135"/>
      <c r="Q535" s="135"/>
      <c r="R535" s="135"/>
      <c r="S535" s="135"/>
      <c r="T535" s="135"/>
      <c r="U535" s="135"/>
      <c r="V535" s="135"/>
      <c r="W535" s="135"/>
      <c r="X535" s="135"/>
      <c r="Y535" s="135"/>
      <c r="Z535" s="135"/>
      <c r="AA535" s="135"/>
      <c r="AB535" s="135"/>
      <c r="AC535" s="135"/>
      <c r="AD535" s="135"/>
      <c r="AE535"/>
    </row>
    <row r="536" spans="14:31">
      <c r="N536" s="135"/>
      <c r="O536" s="135"/>
      <c r="P536" s="135"/>
      <c r="Q536" s="135"/>
      <c r="AD536" s="135"/>
      <c r="AE536"/>
    </row>
    <row r="537" spans="14:31">
      <c r="N537" s="135"/>
      <c r="O537" s="135"/>
      <c r="P537" s="135"/>
      <c r="Q537" s="135"/>
      <c r="R537" s="135"/>
      <c r="S537" s="135"/>
      <c r="T537" s="135"/>
      <c r="U537" s="135"/>
      <c r="V537" s="135"/>
      <c r="W537" s="135"/>
      <c r="X537" s="135"/>
      <c r="Y537" s="135"/>
      <c r="Z537" s="135"/>
      <c r="AA537" s="135"/>
      <c r="AB537" s="135"/>
      <c r="AC537" s="135"/>
      <c r="AD537" s="135"/>
      <c r="AE537"/>
    </row>
    <row r="538" spans="14:31">
      <c r="N538" s="135"/>
      <c r="O538" s="135"/>
      <c r="P538" s="135"/>
      <c r="Q538" s="135"/>
      <c r="R538" s="135"/>
      <c r="S538" s="135"/>
      <c r="T538" s="135"/>
      <c r="U538" s="135"/>
      <c r="V538" s="135"/>
      <c r="W538" s="135"/>
      <c r="X538" s="135"/>
      <c r="Y538" s="135"/>
      <c r="Z538" s="135"/>
      <c r="AA538" s="135"/>
      <c r="AB538" s="135"/>
      <c r="AC538" s="135"/>
      <c r="AD538" s="135"/>
      <c r="AE538"/>
    </row>
    <row r="539" spans="14:31">
      <c r="N539" s="135"/>
      <c r="O539" s="135"/>
      <c r="P539" s="135"/>
      <c r="Q539" s="135"/>
      <c r="R539" s="135"/>
      <c r="S539" s="135"/>
      <c r="T539" s="135"/>
      <c r="U539" s="135"/>
      <c r="V539" s="135"/>
      <c r="W539" s="135"/>
      <c r="X539" s="135"/>
      <c r="Y539" s="135"/>
      <c r="Z539" s="135"/>
      <c r="AA539" s="135"/>
      <c r="AB539" s="135"/>
      <c r="AC539" s="135"/>
      <c r="AD539" s="135"/>
      <c r="AE539"/>
    </row>
    <row r="540" spans="14:31">
      <c r="N540" s="135"/>
      <c r="O540" s="135"/>
      <c r="P540" s="135"/>
      <c r="Q540" s="135"/>
      <c r="R540" s="135"/>
      <c r="S540" s="135"/>
      <c r="T540" s="135"/>
      <c r="U540" s="135"/>
      <c r="V540" s="135"/>
      <c r="W540" s="135"/>
      <c r="X540" s="135"/>
      <c r="Y540" s="135"/>
      <c r="Z540" s="135"/>
      <c r="AA540" s="135"/>
      <c r="AB540" s="135"/>
      <c r="AC540" s="135"/>
      <c r="AD540" s="135"/>
      <c r="AE540"/>
    </row>
    <row r="541" spans="14:31">
      <c r="N541" s="135"/>
      <c r="O541" s="135"/>
      <c r="P541" s="135"/>
      <c r="Q541" s="135"/>
      <c r="R541" s="135"/>
      <c r="S541" s="135"/>
      <c r="T541" s="135"/>
      <c r="U541" s="135"/>
      <c r="V541" s="135"/>
      <c r="W541" s="135"/>
      <c r="X541" s="135"/>
      <c r="Y541" s="135"/>
      <c r="Z541" s="135"/>
      <c r="AA541" s="135"/>
      <c r="AB541" s="135"/>
      <c r="AC541" s="135"/>
      <c r="AD541" s="135"/>
      <c r="AE541"/>
    </row>
    <row r="542" spans="14:31">
      <c r="N542" s="135"/>
      <c r="O542" s="135"/>
      <c r="P542" s="135"/>
      <c r="Q542" s="135"/>
      <c r="R542" s="135"/>
      <c r="S542" s="135"/>
      <c r="T542" s="135"/>
      <c r="U542" s="135"/>
      <c r="V542" s="135"/>
      <c r="W542" s="135"/>
      <c r="X542" s="135"/>
      <c r="Y542" s="135"/>
      <c r="Z542" s="135"/>
      <c r="AA542" s="135"/>
      <c r="AB542" s="135"/>
      <c r="AC542" s="135"/>
      <c r="AD542" s="135"/>
      <c r="AE542"/>
    </row>
    <row r="543" spans="14:31">
      <c r="N543" s="135"/>
      <c r="O543" s="135"/>
      <c r="P543" s="135"/>
      <c r="Q543" s="135"/>
      <c r="R543" s="135"/>
      <c r="S543" s="135"/>
      <c r="T543" s="135"/>
      <c r="U543" s="135"/>
      <c r="V543" s="135"/>
      <c r="W543" s="135"/>
      <c r="X543" s="135"/>
      <c r="Y543" s="135"/>
      <c r="Z543" s="135"/>
      <c r="AA543" s="135"/>
      <c r="AB543" s="135"/>
      <c r="AC543" s="135"/>
      <c r="AD543" s="135"/>
      <c r="AE543"/>
    </row>
    <row r="544" spans="14:31">
      <c r="N544" s="135"/>
      <c r="O544" s="135"/>
      <c r="P544" s="135"/>
      <c r="Q544" s="135"/>
      <c r="R544" s="135"/>
      <c r="S544" s="135"/>
      <c r="T544" s="135"/>
      <c r="U544" s="135"/>
      <c r="V544" s="135"/>
      <c r="W544" s="135"/>
      <c r="X544" s="135"/>
      <c r="Y544" s="135"/>
      <c r="Z544" s="135"/>
      <c r="AA544" s="135"/>
      <c r="AB544" s="135"/>
      <c r="AC544" s="135"/>
      <c r="AD544" s="135"/>
      <c r="AE544"/>
    </row>
    <row r="545" spans="14:31">
      <c r="N545" s="135"/>
      <c r="O545" s="135"/>
      <c r="P545" s="135"/>
      <c r="Q545" s="135"/>
      <c r="R545" s="135"/>
      <c r="S545" s="135"/>
      <c r="T545" s="135"/>
      <c r="U545" s="135"/>
      <c r="V545" s="135"/>
      <c r="W545" s="135"/>
      <c r="X545" s="135"/>
      <c r="Y545" s="135"/>
      <c r="Z545" s="135"/>
      <c r="AA545" s="135"/>
      <c r="AB545" s="135"/>
      <c r="AC545" s="135"/>
      <c r="AD545" s="135"/>
      <c r="AE545"/>
    </row>
    <row r="546" spans="14:31">
      <c r="N546" s="135"/>
      <c r="O546" s="135"/>
      <c r="P546" s="135"/>
      <c r="Q546" s="135"/>
      <c r="R546" s="135"/>
      <c r="S546" s="135"/>
      <c r="T546" s="135"/>
      <c r="U546" s="135"/>
      <c r="V546" s="135"/>
      <c r="W546" s="135"/>
      <c r="X546" s="135"/>
      <c r="Y546" s="135"/>
      <c r="Z546" s="135"/>
      <c r="AA546" s="135"/>
      <c r="AB546" s="135"/>
      <c r="AC546" s="135"/>
      <c r="AD546" s="135"/>
      <c r="AE546"/>
    </row>
    <row r="547" spans="14:31">
      <c r="N547" s="135"/>
      <c r="O547" s="135"/>
      <c r="P547" s="135"/>
      <c r="Q547" s="135"/>
      <c r="R547" s="135"/>
      <c r="S547" s="135"/>
      <c r="T547" s="135"/>
      <c r="U547" s="135"/>
      <c r="V547" s="135"/>
      <c r="W547" s="135"/>
      <c r="X547" s="135"/>
      <c r="Y547" s="135"/>
      <c r="Z547" s="135"/>
      <c r="AA547" s="135"/>
      <c r="AB547" s="135"/>
      <c r="AC547" s="135"/>
      <c r="AD547" s="135"/>
      <c r="AE547"/>
    </row>
    <row r="548" spans="14:31">
      <c r="N548" s="135"/>
      <c r="O548" s="135"/>
      <c r="P548" s="135"/>
      <c r="Q548" s="135"/>
      <c r="R548" s="135"/>
      <c r="S548" s="135"/>
      <c r="T548" s="135"/>
      <c r="U548" s="135"/>
      <c r="V548" s="135"/>
      <c r="W548" s="135"/>
      <c r="X548" s="135"/>
      <c r="Y548" s="135"/>
      <c r="Z548" s="135"/>
      <c r="AA548" s="135"/>
      <c r="AB548" s="135"/>
      <c r="AC548" s="135"/>
      <c r="AD548" s="135"/>
      <c r="AE548"/>
    </row>
    <row r="549" spans="14:31">
      <c r="N549" s="135"/>
      <c r="O549" s="135"/>
      <c r="P549" s="135"/>
      <c r="Q549" s="135"/>
      <c r="R549" s="135"/>
      <c r="S549" s="135"/>
      <c r="T549" s="135"/>
      <c r="U549" s="135"/>
      <c r="V549" s="135"/>
      <c r="W549" s="135"/>
      <c r="X549" s="135"/>
      <c r="Y549" s="135"/>
      <c r="Z549" s="135"/>
      <c r="AA549" s="135"/>
      <c r="AB549" s="135"/>
      <c r="AC549" s="135"/>
      <c r="AD549" s="135"/>
      <c r="AE549"/>
    </row>
    <row r="550" spans="14:31">
      <c r="N550" s="135"/>
      <c r="O550" s="135"/>
      <c r="P550" s="135"/>
      <c r="Q550" s="135"/>
      <c r="R550" s="135"/>
      <c r="S550" s="135"/>
      <c r="T550" s="135"/>
      <c r="U550" s="135"/>
      <c r="V550" s="135"/>
      <c r="W550" s="135"/>
      <c r="X550" s="135"/>
      <c r="Y550" s="135"/>
      <c r="Z550" s="135"/>
      <c r="AA550" s="135"/>
      <c r="AB550" s="135"/>
      <c r="AC550" s="135"/>
      <c r="AD550" s="135"/>
      <c r="AE550"/>
    </row>
    <row r="551" spans="14:31">
      <c r="N551" s="135"/>
      <c r="O551" s="135"/>
      <c r="P551" s="135"/>
      <c r="Q551" s="135"/>
      <c r="R551" s="135"/>
      <c r="S551" s="135"/>
      <c r="T551" s="135"/>
      <c r="U551" s="135"/>
      <c r="V551" s="135"/>
      <c r="W551" s="135"/>
      <c r="X551" s="135"/>
      <c r="Y551" s="135"/>
      <c r="Z551" s="135"/>
      <c r="AA551" s="135"/>
      <c r="AB551" s="135"/>
      <c r="AC551" s="135"/>
      <c r="AD551" s="135"/>
      <c r="AE551"/>
    </row>
    <row r="552" spans="14:31">
      <c r="R552" s="135"/>
      <c r="S552" s="135"/>
      <c r="T552" s="135"/>
      <c r="U552" s="135"/>
      <c r="V552" s="135"/>
      <c r="W552" s="135"/>
      <c r="X552" s="135"/>
      <c r="Y552" s="135"/>
      <c r="Z552" s="135"/>
      <c r="AA552" s="135"/>
      <c r="AB552" s="135"/>
      <c r="AC552" s="135"/>
      <c r="AD552" s="135"/>
      <c r="AE552"/>
    </row>
    <row r="553" spans="14:31">
      <c r="N553" s="135"/>
      <c r="O553" s="135"/>
      <c r="P553" s="135"/>
      <c r="Q553" s="135"/>
      <c r="R553" s="135"/>
      <c r="S553" s="135"/>
      <c r="T553" s="135"/>
      <c r="U553" s="135"/>
      <c r="V553" s="135"/>
      <c r="W553" s="135"/>
      <c r="X553" s="135"/>
      <c r="Y553" s="135"/>
      <c r="Z553" s="135"/>
      <c r="AA553" s="135"/>
      <c r="AB553" s="135"/>
      <c r="AC553" s="135"/>
      <c r="AD553" s="135"/>
      <c r="AE553"/>
    </row>
    <row r="554" spans="14:31">
      <c r="R554" s="135"/>
      <c r="S554" s="135"/>
      <c r="T554" s="135"/>
      <c r="U554" s="135"/>
      <c r="V554" s="135"/>
      <c r="W554" s="135"/>
      <c r="X554" s="135"/>
      <c r="Y554" s="135"/>
      <c r="Z554" s="135"/>
      <c r="AA554" s="135"/>
      <c r="AB554" s="135"/>
      <c r="AC554" s="135"/>
      <c r="AD554" s="135"/>
      <c r="AE554"/>
    </row>
    <row r="555" spans="14:31">
      <c r="N555" s="135"/>
      <c r="O555" s="135"/>
      <c r="P555" s="135"/>
      <c r="Q555" s="135"/>
      <c r="R555" s="135"/>
      <c r="S555" s="135"/>
      <c r="T555" s="135"/>
      <c r="U555" s="135"/>
      <c r="V555" s="135"/>
      <c r="W555" s="135"/>
      <c r="X555" s="135"/>
      <c r="Y555" s="135"/>
      <c r="Z555" s="135"/>
      <c r="AA555" s="135"/>
      <c r="AB555" s="135"/>
      <c r="AC555" s="135"/>
      <c r="AD555" s="135"/>
      <c r="AE555"/>
    </row>
    <row r="556" spans="14:31">
      <c r="R556" s="135"/>
      <c r="S556" s="135"/>
      <c r="T556" s="135"/>
      <c r="U556" s="135"/>
      <c r="V556" s="135"/>
      <c r="W556" s="135"/>
      <c r="X556" s="135"/>
      <c r="Y556" s="135"/>
      <c r="Z556" s="135"/>
      <c r="AA556" s="135"/>
      <c r="AB556" s="135"/>
      <c r="AC556" s="135"/>
      <c r="AD556" s="135"/>
      <c r="AE556"/>
    </row>
    <row r="557" spans="14:31">
      <c r="R557" s="135"/>
      <c r="S557" s="135"/>
      <c r="T557" s="135"/>
      <c r="U557" s="135"/>
      <c r="V557" s="135"/>
      <c r="W557" s="135"/>
      <c r="X557" s="135"/>
      <c r="Y557" s="135"/>
      <c r="Z557" s="135"/>
      <c r="AA557" s="135"/>
      <c r="AB557" s="135"/>
      <c r="AC557" s="135"/>
      <c r="AD557" s="135"/>
      <c r="AE557"/>
    </row>
    <row r="558" spans="14:31">
      <c r="R558" s="135"/>
      <c r="S558" s="135"/>
      <c r="T558" s="135"/>
      <c r="U558" s="135"/>
      <c r="V558" s="135"/>
      <c r="W558" s="135"/>
      <c r="X558" s="135"/>
      <c r="Y558" s="135"/>
      <c r="Z558" s="135"/>
      <c r="AA558" s="135"/>
      <c r="AB558" s="135"/>
      <c r="AC558" s="135"/>
      <c r="AE558"/>
    </row>
    <row r="559" spans="14:31">
      <c r="R559" s="135"/>
      <c r="S559" s="135"/>
      <c r="T559" s="135"/>
      <c r="U559" s="135"/>
      <c r="V559" s="135"/>
      <c r="W559" s="135"/>
      <c r="X559" s="135"/>
      <c r="Y559" s="135"/>
      <c r="Z559" s="135"/>
      <c r="AA559" s="135"/>
      <c r="AB559" s="135"/>
      <c r="AC559" s="135"/>
      <c r="AD559" s="135"/>
      <c r="AE559"/>
    </row>
    <row r="560" spans="14:31">
      <c r="N560" s="135"/>
      <c r="O560" s="135"/>
      <c r="P560" s="135"/>
      <c r="Q560" s="135"/>
      <c r="R560" s="135"/>
      <c r="S560" s="135"/>
      <c r="T560" s="135"/>
      <c r="U560" s="135"/>
      <c r="V560" s="135"/>
      <c r="W560" s="135"/>
      <c r="X560" s="135"/>
      <c r="Y560" s="135"/>
      <c r="Z560" s="135"/>
      <c r="AA560" s="135"/>
      <c r="AB560" s="135"/>
      <c r="AC560" s="135"/>
      <c r="AE560"/>
    </row>
    <row r="561" spans="18:31">
      <c r="R561" s="135"/>
      <c r="S561" s="135"/>
      <c r="T561" s="135"/>
      <c r="U561" s="135"/>
      <c r="V561" s="135"/>
      <c r="W561" s="135"/>
      <c r="X561" s="135"/>
      <c r="Y561" s="135"/>
      <c r="Z561" s="135"/>
      <c r="AA561" s="135"/>
      <c r="AB561" s="135"/>
      <c r="AC561" s="135"/>
      <c r="AD561" s="135"/>
      <c r="AE561"/>
    </row>
    <row r="562" spans="18:31">
      <c r="R562" s="135"/>
      <c r="S562" s="135"/>
      <c r="T562" s="135"/>
      <c r="U562" s="135"/>
      <c r="V562" s="135"/>
      <c r="W562" s="135"/>
      <c r="X562" s="135"/>
      <c r="Y562" s="135"/>
      <c r="Z562" s="135"/>
      <c r="AA562" s="135"/>
      <c r="AB562" s="135"/>
      <c r="AC562" s="135"/>
      <c r="AE562"/>
    </row>
    <row r="563" spans="18:31">
      <c r="AE563"/>
    </row>
    <row r="564" spans="18:31">
      <c r="AE564"/>
    </row>
    <row r="565" spans="18:31">
      <c r="AE565"/>
    </row>
    <row r="566" spans="18:31">
      <c r="AD566" s="135"/>
      <c r="AE566"/>
    </row>
    <row r="567" spans="18:31">
      <c r="R567" s="135"/>
      <c r="S567" s="135"/>
      <c r="T567" s="135"/>
      <c r="U567" s="135"/>
      <c r="V567" s="135"/>
      <c r="W567" s="135"/>
      <c r="X567" s="135"/>
      <c r="Y567" s="135"/>
      <c r="Z567" s="135"/>
      <c r="AA567" s="135"/>
      <c r="AB567" s="135"/>
      <c r="AC567" s="135"/>
      <c r="AE567"/>
    </row>
    <row r="568" spans="18:31">
      <c r="AE568"/>
    </row>
    <row r="569" spans="18:31">
      <c r="R569" s="135"/>
      <c r="S569" s="135"/>
      <c r="T569" s="135"/>
      <c r="U569" s="135"/>
      <c r="V569" s="135"/>
      <c r="W569" s="135"/>
      <c r="X569" s="135"/>
      <c r="Y569" s="135"/>
      <c r="Z569" s="135"/>
      <c r="AA569" s="135"/>
      <c r="AB569" s="135"/>
      <c r="AC569" s="135"/>
      <c r="AD569" s="135"/>
      <c r="AE569"/>
    </row>
    <row r="570" spans="18:31">
      <c r="AE570"/>
    </row>
    <row r="571" spans="18:31">
      <c r="AE571"/>
    </row>
    <row r="572" spans="18:31">
      <c r="AE572"/>
    </row>
    <row r="573" spans="18:31">
      <c r="AE573"/>
    </row>
    <row r="574" spans="18:31">
      <c r="R574" s="135"/>
      <c r="S574" s="135"/>
      <c r="T574" s="135"/>
      <c r="U574" s="135"/>
      <c r="V574" s="135"/>
      <c r="W574" s="135"/>
      <c r="X574" s="135"/>
      <c r="Y574" s="135"/>
      <c r="Z574" s="135"/>
      <c r="AA574" s="135"/>
      <c r="AB574" s="135"/>
      <c r="AC574" s="135"/>
      <c r="AE574"/>
    </row>
    <row r="575" spans="18:31">
      <c r="AE575"/>
    </row>
    <row r="576" spans="18:31">
      <c r="AE576"/>
    </row>
    <row r="577" spans="14:31">
      <c r="R577" s="135"/>
      <c r="S577" s="135"/>
      <c r="T577" s="135"/>
      <c r="U577" s="135"/>
      <c r="V577" s="135"/>
      <c r="W577" s="135"/>
      <c r="X577" s="135"/>
      <c r="Y577" s="135"/>
      <c r="Z577" s="135"/>
      <c r="AA577" s="135"/>
      <c r="AB577" s="135"/>
      <c r="AC577" s="135"/>
      <c r="AE577"/>
    </row>
    <row r="578" spans="14:31">
      <c r="AE578"/>
    </row>
    <row r="579" spans="14:31">
      <c r="AE579"/>
    </row>
    <row r="580" spans="14:31">
      <c r="AE580"/>
    </row>
    <row r="581" spans="14:31">
      <c r="AE581"/>
    </row>
    <row r="582" spans="14:31">
      <c r="AE582"/>
    </row>
    <row r="583" spans="14:31">
      <c r="AE583"/>
    </row>
    <row r="584" spans="14:31">
      <c r="AE584"/>
    </row>
    <row r="585" spans="14:31">
      <c r="AE585"/>
    </row>
    <row r="586" spans="14:31">
      <c r="N586" s="135"/>
      <c r="O586" s="135"/>
      <c r="P586" s="135"/>
      <c r="Q586" s="135"/>
      <c r="AE586"/>
    </row>
    <row r="587" spans="14:31">
      <c r="AE587"/>
    </row>
    <row r="588" spans="14:31">
      <c r="AE588"/>
    </row>
    <row r="589" spans="14:31">
      <c r="AE589"/>
    </row>
    <row r="590" spans="14:31">
      <c r="AE590"/>
    </row>
    <row r="591" spans="14:31">
      <c r="AE591"/>
    </row>
    <row r="592" spans="14:31">
      <c r="AE592"/>
    </row>
    <row r="593" spans="14:31">
      <c r="AE593"/>
    </row>
    <row r="594" spans="14:31">
      <c r="AE594"/>
    </row>
    <row r="595" spans="14:31">
      <c r="AE595"/>
    </row>
    <row r="596" spans="14:31">
      <c r="AD596" s="135"/>
      <c r="AE596"/>
    </row>
    <row r="597" spans="14:31">
      <c r="N597" s="135"/>
      <c r="O597" s="135"/>
      <c r="P597" s="135"/>
      <c r="Q597" s="135"/>
      <c r="AE597"/>
    </row>
    <row r="598" spans="14:31">
      <c r="AE598"/>
    </row>
    <row r="599" spans="14:31">
      <c r="AE599"/>
    </row>
    <row r="600" spans="14:31">
      <c r="AE600"/>
    </row>
    <row r="601" spans="14:31">
      <c r="AE601"/>
    </row>
    <row r="602" spans="14:31">
      <c r="AE602"/>
    </row>
    <row r="603" spans="14:31">
      <c r="AE603"/>
    </row>
    <row r="604" spans="14:31">
      <c r="R604" s="135"/>
      <c r="S604" s="135"/>
      <c r="T604" s="135"/>
      <c r="U604" s="135"/>
      <c r="V604" s="135"/>
      <c r="W604" s="135"/>
      <c r="X604" s="135"/>
      <c r="Y604" s="135"/>
      <c r="Z604" s="135"/>
      <c r="AA604" s="135"/>
      <c r="AB604" s="135"/>
      <c r="AC604" s="135"/>
      <c r="AE604"/>
    </row>
    <row r="605" spans="14:31">
      <c r="AE605"/>
    </row>
    <row r="606" spans="14:31">
      <c r="N606" s="135"/>
      <c r="O606" s="135"/>
      <c r="P606" s="135"/>
      <c r="Q606" s="135"/>
      <c r="AE606"/>
    </row>
    <row r="607" spans="14:31">
      <c r="AD607" s="135"/>
      <c r="AE607"/>
    </row>
    <row r="608" spans="14:31">
      <c r="AE608"/>
    </row>
    <row r="609" spans="14:31">
      <c r="N609" s="135"/>
      <c r="O609" s="135"/>
      <c r="P609" s="135"/>
      <c r="Q609" s="135"/>
      <c r="AE609"/>
    </row>
    <row r="610" spans="14:31">
      <c r="N610" s="135"/>
      <c r="O610" s="135"/>
      <c r="P610" s="135"/>
      <c r="Q610" s="135"/>
      <c r="AE610"/>
    </row>
    <row r="611" spans="14:31">
      <c r="N611" s="135"/>
      <c r="O611" s="135"/>
      <c r="P611" s="135"/>
      <c r="Q611" s="135"/>
      <c r="AE611"/>
    </row>
    <row r="612" spans="14:31">
      <c r="N612" s="135"/>
      <c r="O612" s="135"/>
      <c r="P612" s="135"/>
      <c r="Q612" s="135"/>
      <c r="AE612"/>
    </row>
    <row r="613" spans="14:31">
      <c r="N613" s="135"/>
      <c r="O613" s="135"/>
      <c r="P613" s="135"/>
      <c r="Q613" s="135"/>
      <c r="AE613"/>
    </row>
    <row r="614" spans="14:31">
      <c r="N614" s="135"/>
      <c r="O614" s="135"/>
      <c r="P614" s="135"/>
      <c r="Q614" s="135"/>
      <c r="R614" s="135"/>
      <c r="S614" s="135"/>
      <c r="T614" s="135"/>
      <c r="U614" s="135"/>
      <c r="V614" s="135"/>
      <c r="W614" s="135"/>
      <c r="X614" s="135"/>
      <c r="Y614" s="135"/>
      <c r="Z614" s="135"/>
      <c r="AA614" s="135"/>
      <c r="AB614" s="135"/>
      <c r="AC614" s="135"/>
      <c r="AD614" s="135"/>
      <c r="AE614"/>
    </row>
    <row r="615" spans="14:31">
      <c r="N615" s="135"/>
      <c r="O615" s="135"/>
      <c r="P615" s="135"/>
      <c r="Q615" s="135"/>
      <c r="AE615"/>
    </row>
    <row r="616" spans="14:31">
      <c r="N616" s="135"/>
      <c r="O616" s="135"/>
      <c r="P616" s="135"/>
      <c r="Q616" s="135"/>
      <c r="AE616"/>
    </row>
    <row r="617" spans="14:31">
      <c r="N617" s="135"/>
      <c r="O617" s="135"/>
      <c r="P617" s="135"/>
      <c r="Q617" s="135"/>
      <c r="AD617" s="135"/>
      <c r="AE617"/>
    </row>
    <row r="618" spans="14:31">
      <c r="N618" s="135"/>
      <c r="O618" s="135"/>
      <c r="P618" s="135"/>
      <c r="Q618" s="135"/>
      <c r="AD618" s="135"/>
      <c r="AE618"/>
    </row>
    <row r="619" spans="14:31">
      <c r="N619" s="135"/>
      <c r="O619" s="135"/>
      <c r="P619" s="135"/>
      <c r="Q619" s="135"/>
      <c r="AD619" s="135"/>
      <c r="AE619"/>
    </row>
    <row r="620" spans="14:31">
      <c r="N620" s="135"/>
      <c r="O620" s="135"/>
      <c r="P620" s="135"/>
      <c r="Q620" s="135"/>
      <c r="AD620" s="135"/>
      <c r="AE620"/>
    </row>
    <row r="621" spans="14:31">
      <c r="N621" s="135"/>
      <c r="O621" s="135"/>
      <c r="P621" s="135"/>
      <c r="Q621" s="135"/>
      <c r="R621" s="135"/>
      <c r="S621" s="135"/>
      <c r="T621" s="135"/>
      <c r="U621" s="135"/>
      <c r="V621" s="135"/>
      <c r="W621" s="135"/>
      <c r="X621" s="135"/>
      <c r="Y621" s="135"/>
      <c r="Z621" s="135"/>
      <c r="AA621" s="135"/>
      <c r="AB621" s="135"/>
      <c r="AC621" s="135"/>
      <c r="AD621" s="135"/>
      <c r="AE621"/>
    </row>
    <row r="622" spans="14:31">
      <c r="N622" s="135"/>
      <c r="O622" s="135"/>
      <c r="P622" s="135"/>
      <c r="Q622" s="135"/>
      <c r="AD622" s="135"/>
      <c r="AE622"/>
    </row>
    <row r="623" spans="14:31">
      <c r="N623" s="135"/>
      <c r="O623" s="135"/>
      <c r="P623" s="135"/>
      <c r="Q623" s="135"/>
      <c r="AD623" s="135"/>
      <c r="AE623"/>
    </row>
    <row r="624" spans="14:31">
      <c r="N624" s="135"/>
      <c r="O624" s="135"/>
      <c r="P624" s="135"/>
      <c r="Q624" s="135"/>
      <c r="R624" s="135"/>
      <c r="S624" s="135"/>
      <c r="T624" s="135"/>
      <c r="U624" s="135"/>
      <c r="V624" s="135"/>
      <c r="W624" s="135"/>
      <c r="X624" s="135"/>
      <c r="Y624" s="135"/>
      <c r="Z624" s="135"/>
      <c r="AA624" s="135"/>
      <c r="AB624" s="135"/>
      <c r="AC624" s="135"/>
      <c r="AD624" s="135"/>
      <c r="AE624"/>
    </row>
    <row r="625" spans="14:31">
      <c r="N625" s="135"/>
      <c r="O625" s="135"/>
      <c r="P625" s="135"/>
      <c r="Q625" s="135"/>
      <c r="R625" s="135"/>
      <c r="S625" s="135"/>
      <c r="T625" s="135"/>
      <c r="U625" s="135"/>
      <c r="V625" s="135"/>
      <c r="W625" s="135"/>
      <c r="X625" s="135"/>
      <c r="Y625" s="135"/>
      <c r="Z625" s="135"/>
      <c r="AA625" s="135"/>
      <c r="AB625" s="135"/>
      <c r="AC625" s="135"/>
      <c r="AD625" s="135"/>
      <c r="AE625"/>
    </row>
    <row r="626" spans="14:31">
      <c r="N626" s="135"/>
      <c r="O626" s="135"/>
      <c r="P626" s="135"/>
      <c r="Q626" s="135"/>
      <c r="R626" s="135"/>
      <c r="S626" s="135"/>
      <c r="T626" s="135"/>
      <c r="U626" s="135"/>
      <c r="V626" s="135"/>
      <c r="W626" s="135"/>
      <c r="X626" s="135"/>
      <c r="Y626" s="135"/>
      <c r="Z626" s="135"/>
      <c r="AA626" s="135"/>
      <c r="AB626" s="135"/>
      <c r="AC626" s="135"/>
      <c r="AD626" s="135"/>
      <c r="AE626"/>
    </row>
    <row r="627" spans="14:31">
      <c r="N627" s="135"/>
      <c r="O627" s="135"/>
      <c r="P627" s="135"/>
      <c r="Q627" s="135"/>
      <c r="R627" s="135"/>
      <c r="S627" s="135"/>
      <c r="T627" s="135"/>
      <c r="U627" s="135"/>
      <c r="V627" s="135"/>
      <c r="W627" s="135"/>
      <c r="X627" s="135"/>
      <c r="Y627" s="135"/>
      <c r="Z627" s="135"/>
      <c r="AA627" s="135"/>
      <c r="AB627" s="135"/>
      <c r="AC627" s="135"/>
      <c r="AD627" s="135"/>
      <c r="AE627"/>
    </row>
    <row r="628" spans="14:31">
      <c r="N628" s="135"/>
      <c r="O628" s="135"/>
      <c r="P628" s="135"/>
      <c r="Q628" s="135"/>
      <c r="R628" s="135"/>
      <c r="S628" s="135"/>
      <c r="T628" s="135"/>
      <c r="U628" s="135"/>
      <c r="V628" s="135"/>
      <c r="W628" s="135"/>
      <c r="X628" s="135"/>
      <c r="Y628" s="135"/>
      <c r="Z628" s="135"/>
      <c r="AA628" s="135"/>
      <c r="AB628" s="135"/>
      <c r="AC628" s="135"/>
      <c r="AD628" s="135"/>
      <c r="AE628"/>
    </row>
    <row r="629" spans="14:31">
      <c r="N629" s="135"/>
      <c r="O629" s="135"/>
      <c r="P629" s="135"/>
      <c r="Q629" s="135"/>
      <c r="R629" s="135"/>
      <c r="S629" s="135"/>
      <c r="T629" s="135"/>
      <c r="U629" s="135"/>
      <c r="V629" s="135"/>
      <c r="W629" s="135"/>
      <c r="X629" s="135"/>
      <c r="Y629" s="135"/>
      <c r="Z629" s="135"/>
      <c r="AA629" s="135"/>
      <c r="AB629" s="135"/>
      <c r="AC629" s="135"/>
      <c r="AD629" s="135"/>
      <c r="AE629"/>
    </row>
    <row r="630" spans="14:31">
      <c r="N630" s="135"/>
      <c r="O630" s="135"/>
      <c r="P630" s="135"/>
      <c r="Q630" s="135"/>
      <c r="R630" s="135"/>
      <c r="S630" s="135"/>
      <c r="T630" s="135"/>
      <c r="U630" s="135"/>
      <c r="V630" s="135"/>
      <c r="W630" s="135"/>
      <c r="X630" s="135"/>
      <c r="Y630" s="135"/>
      <c r="Z630" s="135"/>
      <c r="AA630" s="135"/>
      <c r="AB630" s="135"/>
      <c r="AC630" s="135"/>
      <c r="AD630" s="135"/>
      <c r="AE630"/>
    </row>
    <row r="631" spans="14:31">
      <c r="N631" s="135"/>
      <c r="O631" s="135"/>
      <c r="P631" s="135"/>
      <c r="Q631" s="135"/>
      <c r="R631" s="135"/>
      <c r="S631" s="135"/>
      <c r="T631" s="135"/>
      <c r="U631" s="135"/>
      <c r="V631" s="135"/>
      <c r="W631" s="135"/>
      <c r="X631" s="135"/>
      <c r="Y631" s="135"/>
      <c r="Z631" s="135"/>
      <c r="AA631" s="135"/>
      <c r="AB631" s="135"/>
      <c r="AC631" s="135"/>
      <c r="AD631" s="135"/>
      <c r="AE631"/>
    </row>
    <row r="632" spans="14:31">
      <c r="N632" s="135"/>
      <c r="O632" s="135"/>
      <c r="P632" s="135"/>
      <c r="Q632" s="135"/>
      <c r="R632" s="135"/>
      <c r="S632" s="135"/>
      <c r="T632" s="135"/>
      <c r="U632" s="135"/>
      <c r="V632" s="135"/>
      <c r="W632" s="135"/>
      <c r="X632" s="135"/>
      <c r="Y632" s="135"/>
      <c r="Z632" s="135"/>
      <c r="AA632" s="135"/>
      <c r="AB632" s="135"/>
      <c r="AC632" s="135"/>
      <c r="AD632" s="135"/>
      <c r="AE632"/>
    </row>
    <row r="633" spans="14:31">
      <c r="N633" s="135"/>
      <c r="O633" s="135"/>
      <c r="P633" s="135"/>
      <c r="Q633" s="135"/>
      <c r="R633" s="135"/>
      <c r="S633" s="135"/>
      <c r="T633" s="135"/>
      <c r="U633" s="135"/>
      <c r="V633" s="135"/>
      <c r="W633" s="135"/>
      <c r="X633" s="135"/>
      <c r="Y633" s="135"/>
      <c r="Z633" s="135"/>
      <c r="AA633" s="135"/>
      <c r="AB633" s="135"/>
      <c r="AC633" s="135"/>
      <c r="AD633" s="135"/>
      <c r="AE633"/>
    </row>
    <row r="634" spans="14:31">
      <c r="N634" s="135"/>
      <c r="O634" s="135"/>
      <c r="P634" s="135"/>
      <c r="Q634" s="135"/>
      <c r="R634" s="135"/>
      <c r="S634" s="135"/>
      <c r="T634" s="135"/>
      <c r="U634" s="135"/>
      <c r="V634" s="135"/>
      <c r="W634" s="135"/>
      <c r="X634" s="135"/>
      <c r="Y634" s="135"/>
      <c r="Z634" s="135"/>
      <c r="AA634" s="135"/>
      <c r="AB634" s="135"/>
      <c r="AC634" s="135"/>
      <c r="AD634" s="135"/>
      <c r="AE634"/>
    </row>
    <row r="635" spans="14:31">
      <c r="N635" s="135"/>
      <c r="O635" s="135"/>
      <c r="P635" s="135"/>
      <c r="Q635" s="135"/>
      <c r="R635" s="135"/>
      <c r="S635" s="135"/>
      <c r="T635" s="135"/>
      <c r="U635" s="135"/>
      <c r="V635" s="135"/>
      <c r="W635" s="135"/>
      <c r="X635" s="135"/>
      <c r="Y635" s="135"/>
      <c r="Z635" s="135"/>
      <c r="AA635" s="135"/>
      <c r="AB635" s="135"/>
      <c r="AC635" s="135"/>
      <c r="AD635" s="135"/>
      <c r="AE635"/>
    </row>
    <row r="636" spans="14:31">
      <c r="N636" s="135"/>
      <c r="O636" s="135"/>
      <c r="P636" s="135"/>
      <c r="Q636" s="135"/>
      <c r="R636" s="135"/>
      <c r="S636" s="135"/>
      <c r="T636" s="135"/>
      <c r="U636" s="135"/>
      <c r="V636" s="135"/>
      <c r="W636" s="135"/>
      <c r="X636" s="135"/>
      <c r="Y636" s="135"/>
      <c r="Z636" s="135"/>
      <c r="AA636" s="135"/>
      <c r="AB636" s="135"/>
      <c r="AC636" s="135"/>
      <c r="AD636" s="135"/>
      <c r="AE636"/>
    </row>
    <row r="637" spans="14:31">
      <c r="N637" s="135"/>
      <c r="O637" s="135"/>
      <c r="P637" s="135"/>
      <c r="Q637" s="135"/>
      <c r="R637" s="135"/>
      <c r="S637" s="135"/>
      <c r="T637" s="135"/>
      <c r="U637" s="135"/>
      <c r="V637" s="135"/>
      <c r="W637" s="135"/>
      <c r="X637" s="135"/>
      <c r="Y637" s="135"/>
      <c r="Z637" s="135"/>
      <c r="AA637" s="135"/>
      <c r="AB637" s="135"/>
      <c r="AC637" s="135"/>
      <c r="AD637" s="135"/>
      <c r="AE637"/>
    </row>
    <row r="638" spans="14:31">
      <c r="R638" s="135"/>
      <c r="S638" s="135"/>
      <c r="T638" s="135"/>
      <c r="U638" s="135"/>
      <c r="V638" s="135"/>
      <c r="W638" s="135"/>
      <c r="X638" s="135"/>
      <c r="Y638" s="135"/>
      <c r="Z638" s="135"/>
      <c r="AA638" s="135"/>
      <c r="AB638" s="135"/>
      <c r="AC638" s="135"/>
      <c r="AD638" s="135"/>
      <c r="AE638"/>
    </row>
    <row r="639" spans="14:31">
      <c r="N639" s="135"/>
      <c r="O639" s="135"/>
      <c r="P639" s="135"/>
      <c r="Q639" s="135"/>
      <c r="R639" s="135"/>
      <c r="S639" s="135"/>
      <c r="T639" s="135"/>
      <c r="U639" s="135"/>
      <c r="V639" s="135"/>
      <c r="W639" s="135"/>
      <c r="X639" s="135"/>
      <c r="Y639" s="135"/>
      <c r="Z639" s="135"/>
      <c r="AA639" s="135"/>
      <c r="AB639" s="135"/>
      <c r="AC639" s="135"/>
      <c r="AE639"/>
    </row>
    <row r="640" spans="14:31">
      <c r="N640" s="135"/>
      <c r="O640" s="135"/>
      <c r="P640" s="135"/>
      <c r="Q640" s="135"/>
      <c r="R640" s="135"/>
      <c r="S640" s="135"/>
      <c r="T640" s="135"/>
      <c r="U640" s="135"/>
      <c r="V640" s="135"/>
      <c r="W640" s="135"/>
      <c r="X640" s="135"/>
      <c r="Y640" s="135"/>
      <c r="Z640" s="135"/>
      <c r="AA640" s="135"/>
      <c r="AB640" s="135"/>
      <c r="AC640" s="135"/>
      <c r="AD640" s="135"/>
      <c r="AE640"/>
    </row>
    <row r="641" spans="14:31">
      <c r="N641" s="135"/>
      <c r="O641" s="135"/>
      <c r="P641" s="135"/>
      <c r="Q641" s="135"/>
      <c r="R641" s="135"/>
      <c r="S641" s="135"/>
      <c r="T641" s="135"/>
      <c r="U641" s="135"/>
      <c r="V641" s="135"/>
      <c r="W641" s="135"/>
      <c r="X641" s="135"/>
      <c r="Y641" s="135"/>
      <c r="Z641" s="135"/>
      <c r="AA641" s="135"/>
      <c r="AB641" s="135"/>
      <c r="AC641" s="135"/>
      <c r="AD641" s="135"/>
      <c r="AE641"/>
    </row>
    <row r="642" spans="14:31">
      <c r="N642" s="135"/>
      <c r="O642" s="135"/>
      <c r="P642" s="135"/>
      <c r="Q642" s="135"/>
      <c r="R642" s="135"/>
      <c r="S642" s="135"/>
      <c r="T642" s="135"/>
      <c r="U642" s="135"/>
      <c r="V642" s="135"/>
      <c r="W642" s="135"/>
      <c r="X642" s="135"/>
      <c r="Y642" s="135"/>
      <c r="Z642" s="135"/>
      <c r="AA642" s="135"/>
      <c r="AB642" s="135"/>
      <c r="AC642" s="135"/>
      <c r="AD642" s="135"/>
      <c r="AE642"/>
    </row>
    <row r="643" spans="14:31">
      <c r="N643" s="135"/>
      <c r="O643" s="135"/>
      <c r="P643" s="135"/>
      <c r="Q643" s="135"/>
      <c r="R643" s="135"/>
      <c r="S643" s="135"/>
      <c r="T643" s="135"/>
      <c r="U643" s="135"/>
      <c r="V643" s="135"/>
      <c r="W643" s="135"/>
      <c r="X643" s="135"/>
      <c r="Y643" s="135"/>
      <c r="Z643" s="135"/>
      <c r="AA643" s="135"/>
      <c r="AB643" s="135"/>
      <c r="AC643" s="135"/>
      <c r="AD643" s="135"/>
      <c r="AE643"/>
    </row>
    <row r="644" spans="14:31">
      <c r="N644" s="135"/>
      <c r="O644" s="135"/>
      <c r="P644" s="135"/>
      <c r="Q644" s="135"/>
      <c r="R644" s="135"/>
      <c r="S644" s="135"/>
      <c r="T644" s="135"/>
      <c r="U644" s="135"/>
      <c r="V644" s="135"/>
      <c r="W644" s="135"/>
      <c r="X644" s="135"/>
      <c r="Y644" s="135"/>
      <c r="Z644" s="135"/>
      <c r="AA644" s="135"/>
      <c r="AB644" s="135"/>
      <c r="AC644" s="135"/>
      <c r="AD644" s="135"/>
      <c r="AE644"/>
    </row>
    <row r="645" spans="14:31">
      <c r="N645" s="135"/>
      <c r="O645" s="135"/>
      <c r="P645" s="135"/>
      <c r="Q645" s="135"/>
      <c r="R645" s="135"/>
      <c r="S645" s="135"/>
      <c r="T645" s="135"/>
      <c r="U645" s="135"/>
      <c r="V645" s="135"/>
      <c r="W645" s="135"/>
      <c r="X645" s="135"/>
      <c r="Y645" s="135"/>
      <c r="Z645" s="135"/>
      <c r="AA645" s="135"/>
      <c r="AB645" s="135"/>
      <c r="AC645" s="135"/>
      <c r="AD645" s="135"/>
      <c r="AE645"/>
    </row>
    <row r="646" spans="14:31">
      <c r="N646" s="135"/>
      <c r="O646" s="135"/>
      <c r="P646" s="135"/>
      <c r="Q646" s="135"/>
      <c r="R646" s="135"/>
      <c r="S646" s="135"/>
      <c r="T646" s="135"/>
      <c r="U646" s="135"/>
      <c r="V646" s="135"/>
      <c r="W646" s="135"/>
      <c r="X646" s="135"/>
      <c r="Y646" s="135"/>
      <c r="Z646" s="135"/>
      <c r="AA646" s="135"/>
      <c r="AB646" s="135"/>
      <c r="AC646" s="135"/>
      <c r="AD646" s="135"/>
      <c r="AE646"/>
    </row>
    <row r="647" spans="14:31">
      <c r="N647" s="135"/>
      <c r="O647" s="135"/>
      <c r="P647" s="135"/>
      <c r="Q647" s="135"/>
      <c r="R647" s="135"/>
      <c r="S647" s="135"/>
      <c r="T647" s="135"/>
      <c r="U647" s="135"/>
      <c r="V647" s="135"/>
      <c r="W647" s="135"/>
      <c r="X647" s="135"/>
      <c r="Y647" s="135"/>
      <c r="Z647" s="135"/>
      <c r="AA647" s="135"/>
      <c r="AB647" s="135"/>
      <c r="AC647" s="135"/>
      <c r="AD647" s="135"/>
      <c r="AE647"/>
    </row>
    <row r="648" spans="14:31">
      <c r="N648" s="135"/>
      <c r="O648" s="135"/>
      <c r="P648" s="135"/>
      <c r="Q648" s="135"/>
      <c r="R648" s="135"/>
      <c r="S648" s="135"/>
      <c r="T648" s="135"/>
      <c r="U648" s="135"/>
      <c r="V648" s="135"/>
      <c r="W648" s="135"/>
      <c r="X648" s="135"/>
      <c r="Y648" s="135"/>
      <c r="Z648" s="135"/>
      <c r="AA648" s="135"/>
      <c r="AB648" s="135"/>
      <c r="AC648" s="135"/>
      <c r="AD648" s="135"/>
      <c r="AE648"/>
    </row>
    <row r="649" spans="14:31">
      <c r="N649" s="135"/>
      <c r="O649" s="135"/>
      <c r="P649" s="135"/>
      <c r="Q649" s="135"/>
      <c r="R649" s="135"/>
      <c r="S649" s="135"/>
      <c r="T649" s="135"/>
      <c r="U649" s="135"/>
      <c r="V649" s="135"/>
      <c r="W649" s="135"/>
      <c r="X649" s="135"/>
      <c r="Y649" s="135"/>
      <c r="Z649" s="135"/>
      <c r="AA649" s="135"/>
      <c r="AB649" s="135"/>
      <c r="AC649" s="135"/>
      <c r="AE649"/>
    </row>
    <row r="650" spans="14:31">
      <c r="AE650"/>
    </row>
    <row r="651" spans="14:31">
      <c r="AE651"/>
    </row>
    <row r="652" spans="14:31">
      <c r="R652" s="135"/>
      <c r="S652" s="135"/>
      <c r="T652" s="135"/>
      <c r="U652" s="135"/>
      <c r="V652" s="135"/>
      <c r="W652" s="135"/>
      <c r="X652" s="135"/>
      <c r="Y652" s="135"/>
      <c r="Z652" s="135"/>
      <c r="AA652" s="135"/>
      <c r="AB652" s="135"/>
      <c r="AC652" s="135"/>
      <c r="AE652"/>
    </row>
    <row r="653" spans="14:31">
      <c r="R653" s="135"/>
      <c r="S653" s="135"/>
      <c r="T653" s="135"/>
      <c r="U653" s="135"/>
      <c r="V653" s="135"/>
      <c r="W653" s="135"/>
      <c r="X653" s="135"/>
      <c r="Y653" s="135"/>
      <c r="Z653" s="135"/>
      <c r="AA653" s="135"/>
      <c r="AB653" s="135"/>
      <c r="AC653" s="135"/>
      <c r="AE653"/>
    </row>
    <row r="654" spans="14:31">
      <c r="R654" s="135"/>
      <c r="S654" s="135"/>
      <c r="T654" s="135"/>
      <c r="U654" s="135"/>
      <c r="V654" s="135"/>
      <c r="W654" s="135"/>
      <c r="X654" s="135"/>
      <c r="Y654" s="135"/>
      <c r="Z654" s="135"/>
      <c r="AA654" s="135"/>
      <c r="AB654" s="135"/>
      <c r="AC654" s="135"/>
      <c r="AE654"/>
    </row>
    <row r="655" spans="14:31">
      <c r="R655" s="135"/>
      <c r="S655" s="135"/>
      <c r="T655" s="135"/>
      <c r="U655" s="135"/>
      <c r="V655" s="135"/>
      <c r="W655" s="135"/>
      <c r="X655" s="135"/>
      <c r="Y655" s="135"/>
      <c r="Z655" s="135"/>
      <c r="AA655" s="135"/>
      <c r="AB655" s="135"/>
      <c r="AC655" s="135"/>
      <c r="AE655"/>
    </row>
    <row r="656" spans="14:31">
      <c r="R656" s="135"/>
      <c r="S656" s="135"/>
      <c r="T656" s="135"/>
      <c r="U656" s="135"/>
      <c r="V656" s="135"/>
      <c r="W656" s="135"/>
      <c r="X656" s="135"/>
      <c r="Y656" s="135"/>
      <c r="Z656" s="135"/>
      <c r="AA656" s="135"/>
      <c r="AB656" s="135"/>
      <c r="AC656" s="135"/>
      <c r="AE656"/>
    </row>
    <row r="657" spans="14:31">
      <c r="R657" s="135"/>
      <c r="S657" s="135"/>
      <c r="T657" s="135"/>
      <c r="U657" s="135"/>
      <c r="V657" s="135"/>
      <c r="W657" s="135"/>
      <c r="X657" s="135"/>
      <c r="Y657" s="135"/>
      <c r="Z657" s="135"/>
      <c r="AA657" s="135"/>
      <c r="AB657" s="135"/>
      <c r="AC657" s="135"/>
      <c r="AE657"/>
    </row>
    <row r="658" spans="14:31">
      <c r="R658" s="135"/>
      <c r="S658" s="135"/>
      <c r="T658" s="135"/>
      <c r="U658" s="135"/>
      <c r="V658" s="135"/>
      <c r="W658" s="135"/>
      <c r="X658" s="135"/>
      <c r="Y658" s="135"/>
      <c r="Z658" s="135"/>
      <c r="AA658" s="135"/>
      <c r="AB658" s="135"/>
      <c r="AC658" s="135"/>
      <c r="AE658"/>
    </row>
    <row r="659" spans="14:31">
      <c r="AE659"/>
    </row>
    <row r="660" spans="14:31">
      <c r="AE660"/>
    </row>
    <row r="661" spans="14:31">
      <c r="AE661"/>
    </row>
    <row r="662" spans="14:31">
      <c r="AE662"/>
    </row>
    <row r="663" spans="14:31">
      <c r="AE663"/>
    </row>
    <row r="664" spans="14:31">
      <c r="AE664"/>
    </row>
    <row r="665" spans="14:31">
      <c r="AE665"/>
    </row>
    <row r="666" spans="14:31">
      <c r="AE666"/>
    </row>
    <row r="667" spans="14:31">
      <c r="AE667"/>
    </row>
    <row r="668" spans="14:31">
      <c r="AE668"/>
    </row>
    <row r="669" spans="14:31">
      <c r="AD669" s="135"/>
      <c r="AE669"/>
    </row>
    <row r="670" spans="14:31">
      <c r="AE670"/>
    </row>
    <row r="671" spans="14:31">
      <c r="N671" s="135"/>
      <c r="O671" s="135"/>
      <c r="P671" s="135"/>
      <c r="Q671" s="135"/>
      <c r="AE671"/>
    </row>
    <row r="672" spans="14:31">
      <c r="R672" s="135"/>
      <c r="S672" s="135"/>
      <c r="T672" s="135"/>
      <c r="U672" s="135"/>
      <c r="V672" s="135"/>
      <c r="W672" s="135"/>
      <c r="X672" s="135"/>
      <c r="Y672" s="135"/>
      <c r="Z672" s="135"/>
      <c r="AA672" s="135"/>
      <c r="AB672" s="135"/>
      <c r="AC672" s="135"/>
      <c r="AE672"/>
    </row>
    <row r="673" spans="31:31">
      <c r="AE673"/>
    </row>
    <row r="674" spans="31:31">
      <c r="AE674"/>
    </row>
    <row r="675" spans="31:31">
      <c r="AE675"/>
    </row>
    <row r="676" spans="31:31">
      <c r="AE676"/>
    </row>
    <row r="677" spans="31:31">
      <c r="AE677"/>
    </row>
    <row r="678" spans="31:31">
      <c r="AE678"/>
    </row>
    <row r="679" spans="31:31">
      <c r="AE679"/>
    </row>
    <row r="680" spans="31:31">
      <c r="AE680"/>
    </row>
    <row r="681" spans="31:31">
      <c r="AE681"/>
    </row>
    <row r="682" spans="31:31">
      <c r="AE682"/>
    </row>
    <row r="683" spans="31:31">
      <c r="AE683"/>
    </row>
    <row r="684" spans="31:31">
      <c r="AE684"/>
    </row>
    <row r="685" spans="31:31">
      <c r="AE685"/>
    </row>
    <row r="686" spans="31:31">
      <c r="AE686"/>
    </row>
    <row r="687" spans="31:31">
      <c r="AE687"/>
    </row>
    <row r="688" spans="31:31">
      <c r="AE688"/>
    </row>
    <row r="689" spans="31:31">
      <c r="AE689"/>
    </row>
    <row r="690" spans="31:31">
      <c r="AE690"/>
    </row>
    <row r="691" spans="31:31">
      <c r="AE691"/>
    </row>
    <row r="692" spans="31:31">
      <c r="AE692"/>
    </row>
    <row r="693" spans="31:31">
      <c r="AE693"/>
    </row>
    <row r="694" spans="31:31">
      <c r="AE694"/>
    </row>
    <row r="695" spans="31:31">
      <c r="AE695"/>
    </row>
    <row r="696" spans="31:31">
      <c r="AE696"/>
    </row>
    <row r="697" spans="31:31">
      <c r="AE697"/>
    </row>
    <row r="698" spans="31:31">
      <c r="AE698"/>
    </row>
    <row r="699" spans="31:31">
      <c r="AE699"/>
    </row>
    <row r="700" spans="31:31">
      <c r="AE700"/>
    </row>
    <row r="701" spans="31:31">
      <c r="AE701"/>
    </row>
    <row r="702" spans="31:31">
      <c r="AE702"/>
    </row>
    <row r="703" spans="31:31">
      <c r="AE703"/>
    </row>
    <row r="704" spans="31:31">
      <c r="AE704"/>
    </row>
    <row r="705" spans="14:31">
      <c r="AE705"/>
    </row>
    <row r="706" spans="14:31">
      <c r="AE706"/>
    </row>
    <row r="707" spans="14:31">
      <c r="AE707"/>
    </row>
    <row r="708" spans="14:31">
      <c r="N708" s="140"/>
      <c r="O708" s="140"/>
      <c r="P708" s="140"/>
      <c r="Q708" s="140"/>
      <c r="R708" s="140"/>
      <c r="S708" s="140"/>
      <c r="T708" s="140"/>
      <c r="U708" s="140"/>
      <c r="V708" s="140"/>
      <c r="W708" s="140"/>
      <c r="X708" s="140"/>
      <c r="Y708" s="140"/>
      <c r="Z708" s="140"/>
      <c r="AA708" s="140"/>
      <c r="AB708" s="140"/>
      <c r="AC708" s="140"/>
      <c r="AD708" s="140"/>
      <c r="AE708"/>
    </row>
    <row r="709" spans="14:31">
      <c r="AE709"/>
    </row>
    <row r="710" spans="14:31">
      <c r="AE710"/>
    </row>
    <row r="711" spans="14:31">
      <c r="AE711"/>
    </row>
    <row r="712" spans="14:31">
      <c r="AE712"/>
    </row>
    <row r="713" spans="14:31">
      <c r="AE713"/>
    </row>
    <row r="714" spans="14:31">
      <c r="AE714"/>
    </row>
    <row r="715" spans="14:31">
      <c r="AE715"/>
    </row>
    <row r="716" spans="14:31">
      <c r="AE716"/>
    </row>
    <row r="717" spans="14:31">
      <c r="AE717"/>
    </row>
    <row r="718" spans="14:31">
      <c r="AE718"/>
    </row>
    <row r="719" spans="14:31">
      <c r="AE719"/>
    </row>
    <row r="720" spans="14:31">
      <c r="AE720"/>
    </row>
    <row r="721" spans="31:31">
      <c r="AE721"/>
    </row>
    <row r="722" spans="31:31">
      <c r="AE722"/>
    </row>
    <row r="723" spans="31:31">
      <c r="AE723"/>
    </row>
    <row r="724" spans="31:31">
      <c r="AE724"/>
    </row>
    <row r="725" spans="31:31">
      <c r="AE725"/>
    </row>
    <row r="726" spans="31:31">
      <c r="AE726"/>
    </row>
    <row r="727" spans="31:31">
      <c r="AE727"/>
    </row>
    <row r="728" spans="31:31">
      <c r="AE728"/>
    </row>
    <row r="729" spans="31:31">
      <c r="AE729"/>
    </row>
    <row r="730" spans="31:31">
      <c r="AE730"/>
    </row>
    <row r="731" spans="31:31">
      <c r="AE731"/>
    </row>
    <row r="732" spans="31:31">
      <c r="AE732"/>
    </row>
    <row r="733" spans="31:31">
      <c r="AE733"/>
    </row>
    <row r="734" spans="31:31">
      <c r="AE734"/>
    </row>
    <row r="735" spans="31:31">
      <c r="AE735"/>
    </row>
    <row r="736" spans="31:31">
      <c r="AE736"/>
    </row>
    <row r="737" spans="31:31">
      <c r="AE737"/>
    </row>
    <row r="738" spans="31:31">
      <c r="AE738"/>
    </row>
    <row r="739" spans="31:31">
      <c r="AE739"/>
    </row>
    <row r="740" spans="31:31">
      <c r="AE740"/>
    </row>
    <row r="741" spans="31:31">
      <c r="AE741"/>
    </row>
    <row r="742" spans="31:31">
      <c r="AE742"/>
    </row>
    <row r="743" spans="31:31">
      <c r="AE743"/>
    </row>
    <row r="744" spans="31:31">
      <c r="AE744"/>
    </row>
    <row r="745" spans="31:31">
      <c r="AE745"/>
    </row>
    <row r="746" spans="31:31">
      <c r="AE746"/>
    </row>
    <row r="747" spans="31:31">
      <c r="AE747"/>
    </row>
    <row r="748" spans="31:31">
      <c r="AE748"/>
    </row>
    <row r="749" spans="31:31">
      <c r="AE749"/>
    </row>
    <row r="750" spans="31:31">
      <c r="AE750"/>
    </row>
    <row r="751" spans="31:31">
      <c r="AE751"/>
    </row>
    <row r="752" spans="31:31">
      <c r="AE752"/>
    </row>
    <row r="753" spans="31:31">
      <c r="AE753"/>
    </row>
    <row r="754" spans="31:31">
      <c r="AE754"/>
    </row>
  </sheetData>
  <mergeCells count="266">
    <mergeCell ref="C104:K104"/>
    <mergeCell ref="L104:Q104"/>
    <mergeCell ref="N102:Q102"/>
    <mergeCell ref="D100:L100"/>
    <mergeCell ref="D101:L101"/>
    <mergeCell ref="N100:Q100"/>
    <mergeCell ref="N101:Q101"/>
    <mergeCell ref="B20:C20"/>
    <mergeCell ref="B33:C33"/>
    <mergeCell ref="B57:C57"/>
    <mergeCell ref="B24:C24"/>
    <mergeCell ref="C38:K38"/>
    <mergeCell ref="F42:G42"/>
    <mergeCell ref="B28:C28"/>
    <mergeCell ref="B62:C62"/>
    <mergeCell ref="L38:Q38"/>
    <mergeCell ref="D35:L35"/>
    <mergeCell ref="H42:I42"/>
    <mergeCell ref="D52:L55"/>
    <mergeCell ref="B79:C79"/>
    <mergeCell ref="B66:C66"/>
    <mergeCell ref="D36:L36"/>
    <mergeCell ref="N68:Q68"/>
    <mergeCell ref="B39:L39"/>
    <mergeCell ref="D56:L60"/>
    <mergeCell ref="D66:L66"/>
    <mergeCell ref="D45:L51"/>
    <mergeCell ref="B46:C46"/>
    <mergeCell ref="B42:C42"/>
    <mergeCell ref="N66:Q66"/>
    <mergeCell ref="D61:L65"/>
    <mergeCell ref="B95:C95"/>
    <mergeCell ref="N67:Q67"/>
    <mergeCell ref="B75:C75"/>
    <mergeCell ref="B90:C90"/>
    <mergeCell ref="H75:I75"/>
    <mergeCell ref="D85:L88"/>
    <mergeCell ref="D75:E75"/>
    <mergeCell ref="I76:L76"/>
    <mergeCell ref="N69:Q69"/>
    <mergeCell ref="D69:L69"/>
    <mergeCell ref="D42:E42"/>
    <mergeCell ref="N99:Q99"/>
    <mergeCell ref="B99:C99"/>
    <mergeCell ref="B12:C12"/>
    <mergeCell ref="B23:C23"/>
    <mergeCell ref="N35:Q35"/>
    <mergeCell ref="N36:Q36"/>
    <mergeCell ref="D33:L33"/>
    <mergeCell ref="D34:L34"/>
    <mergeCell ref="D94:L98"/>
    <mergeCell ref="N34:Q34"/>
    <mergeCell ref="D28:L32"/>
    <mergeCell ref="C5:K5"/>
    <mergeCell ref="D9:E9"/>
    <mergeCell ref="L5:Q5"/>
    <mergeCell ref="H9:I9"/>
    <mergeCell ref="F9:G9"/>
    <mergeCell ref="B6:L6"/>
    <mergeCell ref="B9:C9"/>
    <mergeCell ref="D12:L18"/>
    <mergeCell ref="A1:L1"/>
    <mergeCell ref="A2:K2"/>
    <mergeCell ref="A3:C3"/>
    <mergeCell ref="D3:L3"/>
    <mergeCell ref="I10:L10"/>
    <mergeCell ref="N33:Q33"/>
    <mergeCell ref="D19:L22"/>
    <mergeCell ref="D23:L27"/>
    <mergeCell ref="B29:C29"/>
    <mergeCell ref="B19:C19"/>
    <mergeCell ref="B105:L105"/>
    <mergeCell ref="B108:C108"/>
    <mergeCell ref="D108:E108"/>
    <mergeCell ref="H108:I108"/>
    <mergeCell ref="D118:L121"/>
    <mergeCell ref="D111:L117"/>
    <mergeCell ref="C71:K71"/>
    <mergeCell ref="D67:L67"/>
    <mergeCell ref="F75:G75"/>
    <mergeCell ref="D68:L68"/>
    <mergeCell ref="D78:L84"/>
    <mergeCell ref="B94:C94"/>
    <mergeCell ref="L71:Q71"/>
    <mergeCell ref="B72:L72"/>
    <mergeCell ref="D132:L132"/>
    <mergeCell ref="I109:L109"/>
    <mergeCell ref="D122:L126"/>
    <mergeCell ref="B123:C123"/>
    <mergeCell ref="D99:L99"/>
    <mergeCell ref="D89:L93"/>
    <mergeCell ref="B128:C128"/>
    <mergeCell ref="F108:G108"/>
    <mergeCell ref="J108:L108"/>
    <mergeCell ref="D102:L102"/>
    <mergeCell ref="C137:K137"/>
    <mergeCell ref="L137:Q137"/>
    <mergeCell ref="B141:C141"/>
    <mergeCell ref="J141:L141"/>
    <mergeCell ref="B13:C13"/>
    <mergeCell ref="I43:L43"/>
    <mergeCell ref="N133:Q133"/>
    <mergeCell ref="N132:Q132"/>
    <mergeCell ref="D133:L133"/>
    <mergeCell ref="B132:C132"/>
    <mergeCell ref="F141:G141"/>
    <mergeCell ref="N134:Q134"/>
    <mergeCell ref="B138:L138"/>
    <mergeCell ref="N135:Q135"/>
    <mergeCell ref="B112:C112"/>
    <mergeCell ref="D127:L131"/>
    <mergeCell ref="H141:I141"/>
    <mergeCell ref="D134:L134"/>
    <mergeCell ref="D135:L135"/>
    <mergeCell ref="D141:E141"/>
    <mergeCell ref="B251:C251"/>
    <mergeCell ref="B255:C255"/>
    <mergeCell ref="D198:L198"/>
    <mergeCell ref="B174:C174"/>
    <mergeCell ref="B244:C244"/>
    <mergeCell ref="B193:C193"/>
    <mergeCell ref="D201:L201"/>
    <mergeCell ref="L203:Q203"/>
    <mergeCell ref="D188:L192"/>
    <mergeCell ref="D250:L253"/>
    <mergeCell ref="B227:C227"/>
    <mergeCell ref="B198:C198"/>
    <mergeCell ref="A203:B203"/>
    <mergeCell ref="B218:C218"/>
    <mergeCell ref="I142:L142"/>
    <mergeCell ref="L170:Q170"/>
    <mergeCell ref="D166:L166"/>
    <mergeCell ref="I175:L175"/>
    <mergeCell ref="H174:I174"/>
    <mergeCell ref="D155:L159"/>
    <mergeCell ref="B189:C189"/>
    <mergeCell ref="D167:L167"/>
    <mergeCell ref="B161:C161"/>
    <mergeCell ref="D165:L165"/>
    <mergeCell ref="B160:C160"/>
    <mergeCell ref="B222:C222"/>
    <mergeCell ref="B207:C207"/>
    <mergeCell ref="D174:E174"/>
    <mergeCell ref="J174:L174"/>
    <mergeCell ref="F174:G174"/>
    <mergeCell ref="D273:E273"/>
    <mergeCell ref="H273:I273"/>
    <mergeCell ref="N234:Q234"/>
    <mergeCell ref="C236:K236"/>
    <mergeCell ref="D160:L164"/>
    <mergeCell ref="C170:K170"/>
    <mergeCell ref="B171:L171"/>
    <mergeCell ref="B194:C194"/>
    <mergeCell ref="B178:C178"/>
    <mergeCell ref="D193:L197"/>
    <mergeCell ref="D168:L168"/>
    <mergeCell ref="D221:L225"/>
    <mergeCell ref="D226:L230"/>
    <mergeCell ref="L236:Q236"/>
    <mergeCell ref="N232:Q232"/>
    <mergeCell ref="D200:L200"/>
    <mergeCell ref="N200:Q200"/>
    <mergeCell ref="N168:Q168"/>
    <mergeCell ref="D177:L183"/>
    <mergeCell ref="D184:L187"/>
    <mergeCell ref="B145:C145"/>
    <mergeCell ref="N166:Q166"/>
    <mergeCell ref="N167:Q167"/>
    <mergeCell ref="N165:Q165"/>
    <mergeCell ref="D144:L150"/>
    <mergeCell ref="B165:C165"/>
    <mergeCell ref="B156:C156"/>
    <mergeCell ref="D151:L154"/>
    <mergeCell ref="H207:I207"/>
    <mergeCell ref="J207:L207"/>
    <mergeCell ref="J240:L240"/>
    <mergeCell ref="D232:L232"/>
    <mergeCell ref="F207:G207"/>
    <mergeCell ref="N198:Q198"/>
    <mergeCell ref="N199:Q199"/>
    <mergeCell ref="D199:L199"/>
    <mergeCell ref="D234:L234"/>
    <mergeCell ref="N201:Q201"/>
    <mergeCell ref="N233:Q233"/>
    <mergeCell ref="C203:K203"/>
    <mergeCell ref="I208:L208"/>
    <mergeCell ref="D207:E207"/>
    <mergeCell ref="N231:Q231"/>
    <mergeCell ref="B211:C211"/>
    <mergeCell ref="B226:C226"/>
    <mergeCell ref="D210:L216"/>
    <mergeCell ref="D217:L220"/>
    <mergeCell ref="B231:C231"/>
    <mergeCell ref="D233:L233"/>
    <mergeCell ref="D240:E240"/>
    <mergeCell ref="B240:C240"/>
    <mergeCell ref="F240:G240"/>
    <mergeCell ref="H240:I240"/>
    <mergeCell ref="D231:L231"/>
    <mergeCell ref="J273:L273"/>
    <mergeCell ref="F273:G273"/>
    <mergeCell ref="N264:Q264"/>
    <mergeCell ref="N267:Q267"/>
    <mergeCell ref="A269:B269"/>
    <mergeCell ref="A236:B236"/>
    <mergeCell ref="I241:L241"/>
    <mergeCell ref="D243:L249"/>
    <mergeCell ref="D259:L263"/>
    <mergeCell ref="D254:L258"/>
    <mergeCell ref="B259:C259"/>
    <mergeCell ref="N265:Q265"/>
    <mergeCell ref="N266:Q266"/>
    <mergeCell ref="D265:L265"/>
    <mergeCell ref="B277:C277"/>
    <mergeCell ref="B284:C284"/>
    <mergeCell ref="I274:L274"/>
    <mergeCell ref="D264:L264"/>
    <mergeCell ref="B273:C273"/>
    <mergeCell ref="B264:C264"/>
    <mergeCell ref="D306:E306"/>
    <mergeCell ref="D298:L298"/>
    <mergeCell ref="D325:L329"/>
    <mergeCell ref="D309:L315"/>
    <mergeCell ref="D316:L319"/>
    <mergeCell ref="D283:L286"/>
    <mergeCell ref="D292:L296"/>
    <mergeCell ref="N333:Q333"/>
    <mergeCell ref="N330:Q330"/>
    <mergeCell ref="D333:L333"/>
    <mergeCell ref="N299:Q299"/>
    <mergeCell ref="B317:C317"/>
    <mergeCell ref="B310:C310"/>
    <mergeCell ref="D331:L331"/>
    <mergeCell ref="B325:C325"/>
    <mergeCell ref="N331:Q331"/>
    <mergeCell ref="D330:L330"/>
    <mergeCell ref="C302:K302"/>
    <mergeCell ref="N332:Q332"/>
    <mergeCell ref="H306:I306"/>
    <mergeCell ref="B321:C321"/>
    <mergeCell ref="B326:C326"/>
    <mergeCell ref="D320:L324"/>
    <mergeCell ref="D332:L332"/>
    <mergeCell ref="B306:C306"/>
    <mergeCell ref="B330:C330"/>
    <mergeCell ref="L302:Q302"/>
    <mergeCell ref="B288:C288"/>
    <mergeCell ref="B297:C297"/>
    <mergeCell ref="B293:C293"/>
    <mergeCell ref="N298:Q298"/>
    <mergeCell ref="I307:L307"/>
    <mergeCell ref="F306:G306"/>
    <mergeCell ref="D300:L300"/>
    <mergeCell ref="D299:L299"/>
    <mergeCell ref="N300:Q300"/>
    <mergeCell ref="A302:B302"/>
    <mergeCell ref="B260:C260"/>
    <mergeCell ref="D297:L297"/>
    <mergeCell ref="N297:Q297"/>
    <mergeCell ref="D287:L291"/>
    <mergeCell ref="D266:L266"/>
    <mergeCell ref="D267:L267"/>
    <mergeCell ref="C269:K269"/>
    <mergeCell ref="L269:Q269"/>
    <mergeCell ref="B292:C292"/>
    <mergeCell ref="D276:L282"/>
  </mergeCells>
  <phoneticPr fontId="1" type="noConversion"/>
  <dataValidations count="3">
    <dataValidation type="whole" allowBlank="1" showInputMessage="1" showErrorMessage="1" sqref="H302:I302 H236:I236 H269:I269 H203:I204 H137:I137 H71:I71 H38:I38 H170:I170 H104:I104 H5:I5">
      <formula1>1</formula1>
      <formula2>6</formula2>
    </dataValidation>
    <dataValidation type="list" allowBlank="1" showInputMessage="1" showErrorMessage="1" sqref="F9:G9 F42:G42 F75:G75 F108:G108 F141:G141 F174:G174 F207:G207 F240:G240 F273:G273 F306:G306">
      <formula1>"Male, Female, Other"</formula1>
    </dataValidation>
    <dataValidation type="list" allowBlank="1" showInputMessage="1" showErrorMessage="1" sqref="D99:L102 D66:L69 D33:L36 D330:L333 D297:L300 D264:L267 D231:L234 D198:L201 D165:L168 D132:L135">
      <formula1>$AG$10:$AG$148</formula1>
    </dataValidation>
  </dataValidations>
  <pageMargins left="0.24" right="0.21" top="0.34" bottom="0.42" header="0.17" footer="0.21"/>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Master Planning Sheet</vt:lpstr>
      <vt:lpstr>Beats</vt:lpstr>
      <vt:lpstr>Basic Story Data</vt:lpstr>
      <vt:lpstr>Scene Elements Check</vt:lpstr>
      <vt:lpstr>The Players</vt:lpstr>
      <vt:lpstr>'Basic Story Data'!Print_Area</vt:lpstr>
      <vt:lpstr>'Master Planning Sheet'!Print_Area</vt:lpstr>
      <vt:lpstr>'The Players'!Print_Area</vt:lpstr>
      <vt:lpstr>Beats!Print_Titles</vt:lpstr>
      <vt:lpstr>'Scene Elements Check'!Print_Titles</vt:lpstr>
      <vt:lpstr>'The Players'!Print_Titles</vt:lpstr>
    </vt:vector>
  </TitlesOfParts>
  <Company>East Tennessee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 Gold</dc:creator>
  <cp:lastModifiedBy>tony</cp:lastModifiedBy>
  <cp:lastPrinted>2016-07-12T02:46:11Z</cp:lastPrinted>
  <dcterms:created xsi:type="dcterms:W3CDTF">2010-12-14T15:36:54Z</dcterms:created>
  <dcterms:modified xsi:type="dcterms:W3CDTF">2016-07-17T23:36:59Z</dcterms:modified>
</cp:coreProperties>
</file>